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codeName="ThisWorkbook"/>
  <mc:AlternateContent xmlns:mc="http://schemas.openxmlformats.org/markup-compatibility/2006">
    <mc:Choice Requires="x15">
      <x15ac:absPath xmlns:x15ac="http://schemas.microsoft.com/office/spreadsheetml/2010/11/ac" url="https://connectolietuva-my.sharepoint.com/personal/tomas_kulbis_connectolietuva_lt/Documents/Desktop/"/>
    </mc:Choice>
  </mc:AlternateContent>
  <xr:revisionPtr revIDLastSave="359" documentId="8_{133208D4-B18E-4313-A04B-02D79B9981A0}" xr6:coauthVersionLast="47" xr6:coauthVersionMax="47" xr10:uidLastSave="{5F01DC02-D107-4761-BD67-CA13BCBE9331}"/>
  <bookViews>
    <workbookView xWindow="25455" yWindow="-60" windowWidth="25830" windowHeight="21045" xr2:uid="{00000000-000D-0000-FFFF-FFFF00000000}"/>
  </bookViews>
  <sheets>
    <sheet name="330 kV Žiniaraštis_Projektuot." sheetId="18" r:id="rId1"/>
    <sheet name="Pagalbinis" sheetId="13" state="hidden" r:id="rId2"/>
    <sheet name="Turto grupės, IMT vnt." sheetId="8" r:id="rId3"/>
  </sheets>
  <definedNames>
    <definedName name="_xlnm._FilterDatabase" localSheetId="0" hidden="1">#REF!</definedName>
    <definedName name="_xlnm._FilterDatabase" localSheetId="2" hidden="1">'Turto grupės, IMT vnt.'!$A$4:$H$236</definedName>
    <definedName name="_xlnm.Print_Area" localSheetId="2">'Turto grupės, IMT vnt.'!$A$4:$H$236</definedName>
    <definedName name="_xlnm.Print_Titles" localSheetId="2">'Turto grupės, IMT vnt.'!$4:$4</definedName>
    <definedName name="Z_98301F96_D399_4910_9999_351C6D6AFBB9_.wvu.Cols" localSheetId="2" hidden="1">'Turto grupės, IMT vnt.'!#REF!</definedName>
    <definedName name="Z_98301F96_D399_4910_9999_351C6D6AFBB9_.wvu.FilterData" localSheetId="2" hidden="1">'Turto grupės, IMT vnt.'!$A$4:$H$236</definedName>
    <definedName name="Z_98301F96_D399_4910_9999_351C6D6AFBB9_.wvu.PrintTitles" localSheetId="2" hidden="1">'Turto grupės, IMT vnt.'!$4:$4</definedName>
    <definedName name="Z_DABFEFA7_46E4_47C3_ADE3_8C245C7CE1FD_.wvu.Cols" localSheetId="2" hidden="1">'Turto grupės, IMT vnt.'!#REF!</definedName>
    <definedName name="Z_DABFEFA7_46E4_47C3_ADE3_8C245C7CE1FD_.wvu.FilterData" localSheetId="2" hidden="1">'Turto grupės, IMT vnt.'!$A$4:$H$236</definedName>
    <definedName name="Z_DABFEFA7_46E4_47C3_ADE3_8C245C7CE1FD_.wvu.PrintTitles" localSheetId="2" hidden="1">'Turto grupės, IMT vnt.'!$4:$4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18" i="18" l="1"/>
  <c r="G118" i="18" s="1"/>
  <c r="E118" i="18"/>
  <c r="F118" i="18"/>
  <c r="G119" i="18"/>
  <c r="G120" i="18"/>
  <c r="G121" i="18"/>
  <c r="G122" i="18"/>
  <c r="G123" i="18"/>
  <c r="G124" i="18"/>
  <c r="G117" i="18" l="1"/>
  <c r="G115" i="18"/>
  <c r="G114" i="18"/>
  <c r="G110" i="18"/>
  <c r="G111" i="18"/>
  <c r="G112" i="18"/>
  <c r="G109" i="18"/>
  <c r="G106" i="18"/>
  <c r="G105" i="18"/>
  <c r="G103" i="18"/>
  <c r="G101" i="18"/>
  <c r="G100" i="18"/>
  <c r="G97" i="18"/>
  <c r="G95" i="18"/>
  <c r="G94" i="18"/>
  <c r="G92" i="18"/>
  <c r="G90" i="18"/>
  <c r="G88" i="18"/>
  <c r="G87" i="18"/>
  <c r="G70" i="18"/>
  <c r="G71" i="18"/>
  <c r="G72" i="18"/>
  <c r="G73" i="18"/>
  <c r="G74" i="18"/>
  <c r="G75" i="18"/>
  <c r="G76" i="18"/>
  <c r="G77" i="18"/>
  <c r="G78" i="18"/>
  <c r="G79" i="18"/>
  <c r="G80" i="18"/>
  <c r="G81" i="18"/>
  <c r="G82" i="18"/>
  <c r="G83" i="18"/>
  <c r="G84" i="18"/>
  <c r="G85" i="18"/>
  <c r="G69" i="18"/>
  <c r="G65" i="18"/>
  <c r="G66" i="18"/>
  <c r="G64" i="18"/>
  <c r="G56" i="18"/>
  <c r="G57" i="18"/>
  <c r="G58" i="18"/>
  <c r="G59" i="18"/>
  <c r="G60" i="18"/>
  <c r="G61" i="18"/>
  <c r="G62" i="18"/>
  <c r="G55" i="18"/>
  <c r="G41" i="18"/>
  <c r="G42" i="18"/>
  <c r="G43" i="18"/>
  <c r="G44" i="18"/>
  <c r="G45" i="18"/>
  <c r="G46" i="18"/>
  <c r="G47" i="18"/>
  <c r="G48" i="18"/>
  <c r="G49" i="18"/>
  <c r="G50" i="18"/>
  <c r="G51" i="18"/>
  <c r="G52" i="18"/>
  <c r="G53" i="18"/>
  <c r="G40" i="18"/>
  <c r="G30" i="18"/>
  <c r="G31" i="18"/>
  <c r="G32" i="18"/>
  <c r="G33" i="18"/>
  <c r="G34" i="18"/>
  <c r="G35" i="18"/>
  <c r="G36" i="18"/>
  <c r="G37" i="18"/>
  <c r="G38" i="18"/>
  <c r="G29" i="18"/>
  <c r="G26" i="18"/>
  <c r="G24" i="18"/>
  <c r="G23" i="18"/>
  <c r="G21" i="18"/>
  <c r="G19" i="18"/>
  <c r="G18" i="18"/>
  <c r="G15" i="18"/>
  <c r="G13" i="18"/>
  <c r="G11" i="18"/>
  <c r="E86" i="18" l="1"/>
  <c r="F86" i="18"/>
  <c r="E28" i="18"/>
  <c r="F28" i="18"/>
  <c r="F116" i="18"/>
  <c r="F113" i="18"/>
  <c r="F108" i="18"/>
  <c r="F104" i="18"/>
  <c r="F102" i="18"/>
  <c r="F99" i="18"/>
  <c r="F96" i="18"/>
  <c r="F93" i="18"/>
  <c r="F91" i="18"/>
  <c r="F89" i="18"/>
  <c r="F68" i="18"/>
  <c r="F63" i="18"/>
  <c r="F54" i="18"/>
  <c r="F39" i="18"/>
  <c r="F25" i="18"/>
  <c r="F22" i="18"/>
  <c r="F20" i="18"/>
  <c r="F17" i="18"/>
  <c r="F10" i="18"/>
  <c r="E68" i="18"/>
  <c r="D86" i="18"/>
  <c r="G86" i="18" l="1"/>
  <c r="F27" i="18"/>
  <c r="F16" i="18"/>
  <c r="F14" i="18" s="1"/>
  <c r="F12" i="18" s="1"/>
  <c r="F107" i="18"/>
  <c r="F98" i="18"/>
  <c r="F67" i="18"/>
  <c r="F125" i="18" l="1"/>
  <c r="F126" i="18" l="1"/>
  <c r="F127" i="18" s="1"/>
  <c r="E116" i="18"/>
  <c r="D116" i="18"/>
  <c r="E113" i="18"/>
  <c r="D113" i="18"/>
  <c r="E108" i="18"/>
  <c r="D108" i="18"/>
  <c r="E102" i="18"/>
  <c r="D102" i="18"/>
  <c r="E99" i="18"/>
  <c r="D99" i="18"/>
  <c r="E96" i="18"/>
  <c r="D96" i="18"/>
  <c r="E93" i="18"/>
  <c r="D93" i="18"/>
  <c r="E91" i="18"/>
  <c r="D91" i="18"/>
  <c r="E89" i="18"/>
  <c r="D89" i="18"/>
  <c r="E25" i="18"/>
  <c r="D25" i="18"/>
  <c r="E20" i="18"/>
  <c r="E17" i="18"/>
  <c r="D68" i="18"/>
  <c r="G68" i="18" s="1"/>
  <c r="E63" i="18"/>
  <c r="D63" i="18"/>
  <c r="E54" i="18"/>
  <c r="D54" i="18"/>
  <c r="E39" i="18"/>
  <c r="D39" i="18"/>
  <c r="D28" i="18"/>
  <c r="E22" i="18"/>
  <c r="D22" i="18"/>
  <c r="D20" i="18"/>
  <c r="D17" i="18"/>
  <c r="G22" i="18" l="1"/>
  <c r="G102" i="18"/>
  <c r="G17" i="18"/>
  <c r="G89" i="18"/>
  <c r="G116" i="18"/>
  <c r="G108" i="18"/>
  <c r="G99" i="18"/>
  <c r="G93" i="18"/>
  <c r="G91" i="18"/>
  <c r="G63" i="18"/>
  <c r="E27" i="18"/>
  <c r="G39" i="18"/>
  <c r="E16" i="18"/>
  <c r="G20" i="18"/>
  <c r="G28" i="18"/>
  <c r="G54" i="18"/>
  <c r="G25" i="18"/>
  <c r="G96" i="18"/>
  <c r="G113" i="18"/>
  <c r="E67" i="18"/>
  <c r="D67" i="18"/>
  <c r="D98" i="18"/>
  <c r="E98" i="18"/>
  <c r="D107" i="18"/>
  <c r="D16" i="18"/>
  <c r="E107" i="18"/>
  <c r="D27" i="18"/>
  <c r="G27" i="18" l="1"/>
  <c r="G98" i="18"/>
  <c r="G67" i="18"/>
  <c r="G107" i="18"/>
  <c r="G16" i="18"/>
  <c r="E104" i="18"/>
  <c r="D104" i="18"/>
  <c r="E14" i="18"/>
  <c r="E12" i="18" s="1"/>
  <c r="D14" i="18"/>
  <c r="E10" i="18"/>
  <c r="D10" i="18"/>
  <c r="G14" i="18" l="1"/>
  <c r="D12" i="18"/>
  <c r="D125" i="18" s="1"/>
  <c r="D126" i="18" s="1"/>
  <c r="E125" i="18"/>
  <c r="G104" i="18"/>
  <c r="G10" i="18"/>
  <c r="G12" i="18" l="1"/>
  <c r="D127" i="18"/>
  <c r="E126" i="18"/>
  <c r="E127" i="18" s="1"/>
  <c r="G125" i="18" l="1"/>
  <c r="G126" i="18" l="1"/>
  <c r="G127" i="18" s="1"/>
</calcChain>
</file>

<file path=xl/sharedStrings.xml><?xml version="1.0" encoding="utf-8"?>
<sst xmlns="http://schemas.openxmlformats.org/spreadsheetml/2006/main" count="1443" uniqueCount="568">
  <si>
    <t>IMT turto grupes pavadinimas</t>
  </si>
  <si>
    <t>1.1</t>
  </si>
  <si>
    <t>Darbo projektas</t>
  </si>
  <si>
    <t>NEMATERIALUSIS TURTAS</t>
  </si>
  <si>
    <t>Programinės įrangos paketai</t>
  </si>
  <si>
    <t>MATERIALUSIS TURTAS</t>
  </si>
  <si>
    <t xml:space="preserve">Pastatai </t>
  </si>
  <si>
    <t>Gamybiniai - technologiniai pastatai</t>
  </si>
  <si>
    <t>Transformatorių pastočių, skirstyklų pastatai</t>
  </si>
  <si>
    <t>Statiniai ir įrenginiai</t>
  </si>
  <si>
    <t>Keliai, aikštelės ir kitos dangos</t>
  </si>
  <si>
    <t>Kiti projektavimo užduotyje nurodyti darbai</t>
  </si>
  <si>
    <t xml:space="preserve">Inžineriniai tinklai </t>
  </si>
  <si>
    <t>Kiti statiniai</t>
  </si>
  <si>
    <t>Tvora, vartai</t>
  </si>
  <si>
    <t>Laikini statiniai</t>
  </si>
  <si>
    <t>Elektros ir ryšių linijų statiniai ir įrenginiai</t>
  </si>
  <si>
    <t>Kabelių linijos</t>
  </si>
  <si>
    <t>Šviesolaidinio ryšio linijos</t>
  </si>
  <si>
    <t>Elektros įrenginiai</t>
  </si>
  <si>
    <t>Lauko ir vidaus skirstyklų elektros įrenginiai</t>
  </si>
  <si>
    <t>Relinės apsaugos ir automatikos elektromechaniniai įrenginiai</t>
  </si>
  <si>
    <t>Akumuliatorių baterija</t>
  </si>
  <si>
    <t>Mašinos,  įrengimai ir sistemos</t>
  </si>
  <si>
    <t>Elektros agregatai</t>
  </si>
  <si>
    <t>Vėdinimo, apšvietimo, gaisro gesinimo sistemos ir įrengimai</t>
  </si>
  <si>
    <t>Darbo įtaisai, įrankiai ir prietaisai</t>
  </si>
  <si>
    <t>Elektros apskaitos prietaisai</t>
  </si>
  <si>
    <t xml:space="preserve">Kiti matavimo ir reguliavimo prietaisai </t>
  </si>
  <si>
    <t>Kompiuterinė technika, orgtechnika ir telekomunikacijų įranga</t>
  </si>
  <si>
    <t>Technologinio ir dispečerinio valdymo įrenginiai</t>
  </si>
  <si>
    <t>Telekomunikacijų infrastruktūros įranga</t>
  </si>
  <si>
    <t>Apsauginės ir gaisrinės signalizacijos sistemos</t>
  </si>
  <si>
    <t>Turto grupės pavadinimas</t>
  </si>
  <si>
    <t>IT grupės kodas</t>
  </si>
  <si>
    <t>PD</t>
  </si>
  <si>
    <t>Projektavimo darbai</t>
  </si>
  <si>
    <t>vnt.</t>
  </si>
  <si>
    <t>Pastatai</t>
  </si>
  <si>
    <t>Keliai ir aikštelės</t>
  </si>
  <si>
    <t>kompl.</t>
  </si>
  <si>
    <t>Oro linija ant gelžbetoninių atramų</t>
  </si>
  <si>
    <t>km</t>
  </si>
  <si>
    <t>Oro linija ant metalinių atramų</t>
  </si>
  <si>
    <t>Šviesolaidinio kabelio užvedimas (pastotėje į valdymo pultą)</t>
  </si>
  <si>
    <t>Šynolaidžiai ir laikančios konstrukcijos su montavimo ir bandymo/matavimo darbais</t>
  </si>
  <si>
    <t>Žaibosaugos/įžeminimo kontūro įrengimas</t>
  </si>
  <si>
    <t>10 kV skirstykla su montavimo ir bandymo/matavimo darbais</t>
  </si>
  <si>
    <t>Relinės apsaugos ir automatikos elektromechaniniai įrenginiai jų montavimas ir derinimas</t>
  </si>
  <si>
    <t>Relinės apsaugos ir automatikos mikroprocesoriniai įrenginiai</t>
  </si>
  <si>
    <t>Mikroprocesoriniai relinės apsaugos ir automatikos įrenginiai jų montavimas ir derinimas</t>
  </si>
  <si>
    <t>0,4 kV ir žemesnės įtampos įrenginiai</t>
  </si>
  <si>
    <t>Nuolatinės srovės savų reikmių skydas, kabeliai  su montavimo ir bandymų/matavimo darbais</t>
  </si>
  <si>
    <t>Akumuliatorių baterijos, energijos kaupikliai ir jų įkrovimo ir valdymo įrenginiai</t>
  </si>
  <si>
    <t>Akumuliatorių baterija ir įkroviklis su montavimo ir bandymo darbais</t>
  </si>
  <si>
    <t>kW</t>
  </si>
  <si>
    <t>Elektros apskaitos prietaisų montavimo ir derinimo darbai</t>
  </si>
  <si>
    <t>Duomenų perdavimo  tinklų įranga</t>
  </si>
  <si>
    <t>Maršrutizatorius su montavimo ir derinimo darbais</t>
  </si>
  <si>
    <t>BP komutatorius su montavimo ir derinimo darbais</t>
  </si>
  <si>
    <t>PDT komutatorius su montavimo ir derinimo darbais</t>
  </si>
  <si>
    <t>Teleinformacijos surinkimo ir perdavimo įrenginys (TSPĮ) su montavimo ir derinimo darbais</t>
  </si>
  <si>
    <t>Pastotės laiko sinchronizavimo įrenginys (PLSĮ) su montavimo ir derinimo darbais</t>
  </si>
  <si>
    <t>Metalinių konstrukcijų su pamatais įrengimo darbai pastotėje (TP )</t>
  </si>
  <si>
    <t>Jungiamosios movos su montavimo darbais</t>
  </si>
  <si>
    <t>Galinės movos su montavimo darbais</t>
  </si>
  <si>
    <t>Šviesolaidinio ryšio linija su montavimo darbais</t>
  </si>
  <si>
    <t>Kintamos srovės savų reikmių skydas, kabeliai  su montavimo ir bandymų/matavimo darbais</t>
  </si>
  <si>
    <t>Saulės elektrinė su montavimo darbais</t>
  </si>
  <si>
    <t>Elektros generatorius su montavimo darbais</t>
  </si>
  <si>
    <t>Sinchroninio duomenų perdavimo įrenginio (multiplekserio) montavimo ir derinimo darbai</t>
  </si>
  <si>
    <t>Apsauginės signalizacijos sistema</t>
  </si>
  <si>
    <t>Gaisrinės signalizacijos sistema</t>
  </si>
  <si>
    <t>Įeigos kontrolės sistema</t>
  </si>
  <si>
    <t>Perimetro apsaugos sistema</t>
  </si>
  <si>
    <t>Vaizdo stebėjimo sistema</t>
  </si>
  <si>
    <t>Vieningo rakinimo sistema</t>
  </si>
  <si>
    <t>110 kV</t>
  </si>
  <si>
    <t>Šynolaidžių laikančios konstrukcijos su montavimo darbais</t>
  </si>
  <si>
    <t>Mano vnt.</t>
  </si>
  <si>
    <t>Įtampa</t>
  </si>
  <si>
    <t>330 kV</t>
  </si>
  <si>
    <t>3f kompl.</t>
  </si>
  <si>
    <t>m2</t>
  </si>
  <si>
    <t>m</t>
  </si>
  <si>
    <t>m3</t>
  </si>
  <si>
    <t xml:space="preserve">LITGRID AB Ilgalaikio materialiojo ir nematerialiojo turto apskaitos tvarkos aprašo
1 priedas </t>
  </si>
  <si>
    <t xml:space="preserve">Turto grupių ir turto vienetų klasifikatorius </t>
  </si>
  <si>
    <t>bei Ilgalaikio materialiojo ir nematerialiojo turto nusidėvėjimo (amortizacijos) normatyvai, (tiesinis metodas) taikomi nuo 2023-01-01</t>
  </si>
  <si>
    <t>Eil.Nr.</t>
  </si>
  <si>
    <t>Turto grupės finansinėse ataskaitose</t>
  </si>
  <si>
    <t>Ilgalaikio turto grupės kodas</t>
  </si>
  <si>
    <t>Turto grupės aprašymas</t>
  </si>
  <si>
    <t>Objektas</t>
  </si>
  <si>
    <t>Standartinis turto vieneto, kuriam suteikiamas inventorinis numeris, pavadinimas</t>
  </si>
  <si>
    <t>Ilgalaikio turto savininkas</t>
  </si>
  <si>
    <t>Minimali įsigijimo savikaina (Eur)</t>
  </si>
  <si>
    <t>Finansinei apskaitai (metais)</t>
  </si>
  <si>
    <t>Mokestinei apskaitai (metais)</t>
  </si>
  <si>
    <t>Inventorizacijos būdas</t>
  </si>
  <si>
    <t>I.</t>
  </si>
  <si>
    <t>I.1</t>
  </si>
  <si>
    <t>Patentai ir licencijos</t>
  </si>
  <si>
    <t>Programinės įrangos licencijos</t>
  </si>
  <si>
    <t>Licencija</t>
  </si>
  <si>
    <t>ITTC/SVC/IPC</t>
  </si>
  <si>
    <t>3</t>
  </si>
  <si>
    <t>Vietoje</t>
  </si>
  <si>
    <t>I.2</t>
  </si>
  <si>
    <t>Programinė įranga</t>
  </si>
  <si>
    <t>Programinės įrangos paketas</t>
  </si>
  <si>
    <t>5</t>
  </si>
  <si>
    <t>I.3</t>
  </si>
  <si>
    <t>Kitas nematerialusis turtas</t>
  </si>
  <si>
    <t>Tipiniai techniniai projektai, darbo projektai, darbų vykdymo technologiniai projektai, sprendinių sąvadai</t>
  </si>
  <si>
    <t xml:space="preserve">Techninis projektas
</t>
  </si>
  <si>
    <t>IPC/AĮNSJS</t>
  </si>
  <si>
    <t>4</t>
  </si>
  <si>
    <t>Darbų vykdymo technologinis projektas</t>
  </si>
  <si>
    <t>Sprendinių sąvadas</t>
  </si>
  <si>
    <t>Tinklalapis</t>
  </si>
  <si>
    <t>ITTC</t>
  </si>
  <si>
    <t>I.4</t>
  </si>
  <si>
    <t>Prestižas</t>
  </si>
  <si>
    <t>FD</t>
  </si>
  <si>
    <t>-</t>
  </si>
  <si>
    <t>II.</t>
  </si>
  <si>
    <t>II.1</t>
  </si>
  <si>
    <t>Žemė</t>
  </si>
  <si>
    <t>II.1.1</t>
  </si>
  <si>
    <t>Žemės sklypai</t>
  </si>
  <si>
    <t>Taip</t>
  </si>
  <si>
    <t>Žemės sklypas</t>
  </si>
  <si>
    <t>SPPS/IPC</t>
  </si>
  <si>
    <t>II.2.</t>
  </si>
  <si>
    <t>II.2.1</t>
  </si>
  <si>
    <t xml:space="preserve">Vieno ir daugiau aukštų gamybiniai- technologiniai pastatai su vidaus inžinieriniais tinklais, įskaitant 330 ar 400 kv pastotėse esantys gamybiniai-technologiniai pastatai, Sinchroninių kompensatorių pastatai, išskyrus modulinius pastočių valdymo punktus </t>
  </si>
  <si>
    <t>Sistemos valdymo pastatas</t>
  </si>
  <si>
    <t>BRS</t>
  </si>
  <si>
    <t>Technologinis pastatas</t>
  </si>
  <si>
    <t>IPC/ITTC</t>
  </si>
  <si>
    <t>Srovės keitiklio valdymo pastatas</t>
  </si>
  <si>
    <t>IPC</t>
  </si>
  <si>
    <t>Srovės keitiklio ventilių pastatas</t>
  </si>
  <si>
    <t>Slėptuvė</t>
  </si>
  <si>
    <t>Sinchroninio kompensatoriaus pastatas</t>
  </si>
  <si>
    <t>Stacionarus sandėlis</t>
  </si>
  <si>
    <t>IPC/BRS/AĮNSJS</t>
  </si>
  <si>
    <t>II.2.2</t>
  </si>
  <si>
    <t xml:space="preserve">Vieno ir daugiau aukštų transformatorių pastočių, skirstyklų, srovės keitiklių pastatai su rūsiais ir pusrūsiais, pastato vidaus inžinieriniais tinklais, kiti pagalbiniai technologiniai pastatai
Jei transformatorių  pastato viduje sumontuota įvairi funkcinės paskirties įranga (pvz.: RAA, savų reikmių,TSPĮ), tai -  pastotės valdymo punktas </t>
  </si>
  <si>
    <t>Pastotės valdymo punktas</t>
  </si>
  <si>
    <t>Savųjų reikmių pastatas</t>
  </si>
  <si>
    <t>Priešgaisrinės siurblinės pastatas</t>
  </si>
  <si>
    <t>Kompresorių pastatas</t>
  </si>
  <si>
    <t>Rezervinio maitinimo pastatas</t>
  </si>
  <si>
    <t>Vandens siurblinės pastatas</t>
  </si>
  <si>
    <t>II.3.</t>
  </si>
  <si>
    <t>Statiniai ir mašinos</t>
  </si>
  <si>
    <t>II.3.1</t>
  </si>
  <si>
    <t>Automobiliniai keliai, privažiavimo keliai, aikštelės</t>
  </si>
  <si>
    <t>Vidaus kelias, aikštelė, privažiavimo keliai</t>
  </si>
  <si>
    <t>IPC/BRS</t>
  </si>
  <si>
    <t>II.3.2</t>
  </si>
  <si>
    <t>Išorės inžinieriniai tinklai</t>
  </si>
  <si>
    <t>Vandentiekio sistema</t>
  </si>
  <si>
    <t>Kanalizavimo sistema</t>
  </si>
  <si>
    <t>Lietaus kanalizavimo sistema</t>
  </si>
  <si>
    <t>Vandens drenavimo sistema</t>
  </si>
  <si>
    <t>Transformatorių pastočių, keitiklių ir sinchroninių kompensatorių stočių pastatuose esantys vandens valymo įrenginiai</t>
  </si>
  <si>
    <t>Vandens valymo įrenginiai</t>
  </si>
  <si>
    <t>Gręžtiniai, arteziniai šuliniai ir jų veikimui reikalinga įranga</t>
  </si>
  <si>
    <t>Gręžtiniai šuliniai</t>
  </si>
  <si>
    <t>Įgilintos, neįgilintos nuotekų siurblinės, sujungtos ar nesujungtos su priėmimo rezervuarais</t>
  </si>
  <si>
    <t>Nuotekų siurblinės</t>
  </si>
  <si>
    <t>Naftos gaudytuvai, alyvos surinkimo statiniai, įrenginiai</t>
  </si>
  <si>
    <t>Alyvos surinkimo įrenginiai</t>
  </si>
  <si>
    <t>Švaraus vandens rezervuarai (gelžbetoniniai požeminiai, užpilamieji plytiniai, įžeminti, metaliniai), skirti gaisrų gesinimui, priešgaisrinei apsaugai ir kitoms reikmėms</t>
  </si>
  <si>
    <t>Vandens rezervuaras</t>
  </si>
  <si>
    <t>II.3.3.</t>
  </si>
  <si>
    <t xml:space="preserve">Metalinės ir gelžbetoninės tvoros, (įskaitant vartus, vartelius, antitaraninius vartus) </t>
  </si>
  <si>
    <t>Tvora</t>
  </si>
  <si>
    <t>Įvairių medžiagų ir konstrukcijų, įskaitant žemės pylimus ir žaliosios augmenijos, triukšmo slopinimo užtvaras</t>
  </si>
  <si>
    <t>Triukšmo slopinimo užtvara</t>
  </si>
  <si>
    <t>Transformatorių pastočių, keitiklių, sinchroninių kompensatorių stočių statiniai (kabelių kanalai, atskiri apšvietimo ir žaibosaugos bokštai (ne ant portalų), ryšio antenų bokštai, pagalbinės patalpos)</t>
  </si>
  <si>
    <t>Kabeliniai kanalai</t>
  </si>
  <si>
    <t>Apšvietimo bokštai</t>
  </si>
  <si>
    <t>Žaibosaugos bokštai</t>
  </si>
  <si>
    <t>Ryšio antenų bokštai</t>
  </si>
  <si>
    <t>Garažas</t>
  </si>
  <si>
    <t>Dirbtuvės</t>
  </si>
  <si>
    <t>Tualetas</t>
  </si>
  <si>
    <t>Apsaugos ir kontrolės punktas</t>
  </si>
  <si>
    <t>IPC/ITTC/FSS</t>
  </si>
  <si>
    <t>II.3.4.</t>
  </si>
  <si>
    <t>Laikinas sandėlis, stoginė</t>
  </si>
  <si>
    <t>Laikinas sandėlis</t>
  </si>
  <si>
    <t>Stoginė</t>
  </si>
  <si>
    <t>II.4.</t>
  </si>
  <si>
    <t>II.4.1</t>
  </si>
  <si>
    <t>Oro linija tarp 330-400 kv transformatorių pastočių su atšaka (iki 4 atramų) arba be jos, įskaitant metalines tarpines ir kampines atramas</t>
  </si>
  <si>
    <t xml:space="preserve">400 kV </t>
  </si>
  <si>
    <t xml:space="preserve">Oro linija </t>
  </si>
  <si>
    <t>Dispečerinio valdymo sistema</t>
  </si>
  <si>
    <t xml:space="preserve">330 kV </t>
  </si>
  <si>
    <t>Oro linija tarp 110 kv transformatorių pastočių su atšaka (iki 4 atramų) arba be jos</t>
  </si>
  <si>
    <t xml:space="preserve">110 kV </t>
  </si>
  <si>
    <t>Oro linija nuo tranzitinės oro linijos iki transformatorių pastotės (daugiau nei 4 atramos)</t>
  </si>
  <si>
    <t xml:space="preserve">Atšaka </t>
  </si>
  <si>
    <t>Oro linija (su oro kabelių ruožais) iš 35- 330 kv transformatorių pastotės ar 10 kv skirstomojo punkto iki elektros energijos tiekimo normaliųjų nutraukimų</t>
  </si>
  <si>
    <t xml:space="preserve">10 kV </t>
  </si>
  <si>
    <t>II.4.2</t>
  </si>
  <si>
    <t>Oro linija tarp 330-400 kv transformatorių pastočių su atšaka (iki 4 atramų) arba be jos ir su kabelių iki 100 m intarpu arba be jo</t>
  </si>
  <si>
    <t>Oro linija tarp 110 kv transformatorių pastočių su atšaka (iki 4 atramų) arba be jos ir su kabelių iki 100 m intarpu arba be jo</t>
  </si>
  <si>
    <t>Oro linija nuo tranzitinės oro linijos iki transformatorių pastotės (daugiau nei 4 atramos) ir su kabelių iki 100 m intarpu arba be jo</t>
  </si>
  <si>
    <t>II.4.3</t>
  </si>
  <si>
    <t>Kabelių linija, įskaitant kabelius, statinius, kabelinius lovius ir kt. linijos priklausinius, tarp 110 - 400 kv transformatorių pastočių, keitiklių, keitiklių, sinchroninių kompensatorių stočių 110-400 kV oro linijų kabelių intarpai virš 100 m ilgio</t>
  </si>
  <si>
    <t>Kabelių linija</t>
  </si>
  <si>
    <t>II.4.4.</t>
  </si>
  <si>
    <t>Optinio ryšio linijos su įranga ant elektros linijų atramų skirta žaibosaugai ir duomenų perdavimui (šviesolaidžio kabelis lyne ar faziniame laide)</t>
  </si>
  <si>
    <t>Žaibosaugos trosas su šviesolaidžio kabeliu</t>
  </si>
  <si>
    <t xml:space="preserve">Šviesolaidinio ryšio linijos su įranga ant elektros linijų atramų </t>
  </si>
  <si>
    <t>Šviesolaidinio ryšio linijos ant OL</t>
  </si>
  <si>
    <t>Ryšio kabelių linijos tarp dviejų  mazgų</t>
  </si>
  <si>
    <t>Ryšio kabelių kanalų sistema (RKKS)</t>
  </si>
  <si>
    <t>II.5.</t>
  </si>
  <si>
    <t>II.5.1</t>
  </si>
  <si>
    <t xml:space="preserve">400 - 3 kv transformatorių pastočių, skirstyklų, srovės keitiklių, sinchroninių kompensatorių pirminiai (pagrindiniai) elektros įrenginiai, su laikančiais pamatais, atramomis, portalais </t>
  </si>
  <si>
    <t>Lauko skirstyklų įrenginiai</t>
  </si>
  <si>
    <t>Vidaus skirstyklų įrenginiai</t>
  </si>
  <si>
    <t>6 kV</t>
  </si>
  <si>
    <t>17,7 kV</t>
  </si>
  <si>
    <t>3 kV</t>
  </si>
  <si>
    <t>II.5.2.</t>
  </si>
  <si>
    <t xml:space="preserve"> Nuolatinės srovės keitiklių įrenginiai.</t>
  </si>
  <si>
    <t>Nuolatinės srovės keitiklio vožtuvai/ventiliai - tiristoriniai, IGBT ir kiti sistemų įrenginiai</t>
  </si>
  <si>
    <t>Nuolatinės srovės keitiklio tiristorinių vožtuvų/ventilių sistema</t>
  </si>
  <si>
    <t>AĮNSJS</t>
  </si>
  <si>
    <t>Nuolatinės srovės keitiklio tranzistorinių vožtuvų/ventilių sistema</t>
  </si>
  <si>
    <t>II.5.3.</t>
  </si>
  <si>
    <t>Galios transformatoriai</t>
  </si>
  <si>
    <t>Galios transformatoriai ir autotransformatoriai, nurodomi pagal pirminės apvijos įtampą, 400 kv vienos fazės transformatoriai</t>
  </si>
  <si>
    <t>10 kV</t>
  </si>
  <si>
    <t>Galios transformatorius</t>
  </si>
  <si>
    <t>20 kV</t>
  </si>
  <si>
    <t>Autotransformatorius</t>
  </si>
  <si>
    <t>400 kV</t>
  </si>
  <si>
    <t>II.5.4.</t>
  </si>
  <si>
    <t>Reaktoriai, kompensavimo įrenginiai</t>
  </si>
  <si>
    <t>Kompensacinės ritės, šunto reaktoriai, srovės lyginimo reaktoriai</t>
  </si>
  <si>
    <t>Kompensavimo reaktorius</t>
  </si>
  <si>
    <t>Lyginimo reaktorius</t>
  </si>
  <si>
    <t>Sinchroninių kompensatorių įrenginiai</t>
  </si>
  <si>
    <t>Sinchroninis kompensatorius</t>
  </si>
  <si>
    <t>Smagratis</t>
  </si>
  <si>
    <t>Izoliuotosios šynos</t>
  </si>
  <si>
    <t>II.5.5.</t>
  </si>
  <si>
    <t>Relinės apsaugos, automatikos ir valdymo elektromechaniniai įrenginiai (išskyrus sumontuotus narveliuose), įskaitant įrenginių sumontavimo ir gnybtynų spintas bei antrinių grandinių kabelius
Elektros apskaitos spintos, kuriose montuojami elektros skaitkliai ir reikalinga elektros instaliacija, bei antrinių grandinių kabeliai iki kitų įrenginių ar gnybtynų spintų. Aukšto dažnio įrenginys. Mikroprocesoriniams relinės apsaugos ir automatikos įrenginiams montuoti skirtos spintos su spintose esančiais elektromechaniniais relinės apsaugos ir automatikos įrenginiais (tarpinės relės, dvi-pozicinės relės, kontroliniai kabeliai)</t>
  </si>
  <si>
    <t>Relinės apsaugos, automatikos ir valdymo elektromechaniniai įrenginiai</t>
  </si>
  <si>
    <t>Elektros apskaitos spinta, įskaitant elektromechaninius įrenginius</t>
  </si>
  <si>
    <t>Relinės apsaugos, automatikos ir valdymo mikroprocesorinių įrenginių spintos su elektromechaniniais įrenginiais</t>
  </si>
  <si>
    <t>Aukšto dažnio įrenginys</t>
  </si>
  <si>
    <t>II.5.6.</t>
  </si>
  <si>
    <t>Skirstyklų, sinchroninio kompensatoriaus ir srovės keitiklių relinės apsaugos, automatikos ir valdymo mikroprocesoriniai įrenginiai (išskyrus sumontuotus narveliuose), įskaitant įrenginių ir gnybtynų sumontavimo spintas bei antrinių grandinių kabelius</t>
  </si>
  <si>
    <t>Relinės apsaugos, automatikos ir valdymo mikroprocesoriniai įrenginiai</t>
  </si>
  <si>
    <t>Gnybtynų spintos</t>
  </si>
  <si>
    <t>Paleidimo sistema</t>
  </si>
  <si>
    <t>Žadinimo sistema</t>
  </si>
  <si>
    <t>Valdymo sistema</t>
  </si>
  <si>
    <t>II.5.7.</t>
  </si>
  <si>
    <t>Transformatorių pastočių, Keitiklių ir Sinchroninių kompensatorių stočių  0,4 kv ir žemesnės įtampos kintamosios/nuolatinės srovės elektros įrenginiai, su pastočių ir skirstyklų veikimui reikalingais kabeliais</t>
  </si>
  <si>
    <t>Kintamos srovės savų reikmių įrenginiai</t>
  </si>
  <si>
    <t>Nuolatinės srovės savų reikmių įrenginiai</t>
  </si>
  <si>
    <t>II.5.8.</t>
  </si>
  <si>
    <t>Kiti įrenginiai</t>
  </si>
  <si>
    <t>Komplektinė, modulinė, betoninė transformatorinė su viduje sumontuotais elektros įrenginiais, išskyrus galios transformatorių
Transformatorių pastočių, skirstyklų, kabelinių linijų veikimo užtikrinimui reikalingi įrenginiai
Statiniai galios kondensatoriai, kondensatorių baterijos, kintamos srovės filtrai</t>
  </si>
  <si>
    <t>6/0.4 kV</t>
  </si>
  <si>
    <t>Lauko komplektinė transformatorinė</t>
  </si>
  <si>
    <t xml:space="preserve">10/0.4 kV </t>
  </si>
  <si>
    <t>Vidaus komplektinė transformatorinė</t>
  </si>
  <si>
    <t>Modulinės transformatorinės (MT)</t>
  </si>
  <si>
    <t>Betoninės transformatorinės (BT)</t>
  </si>
  <si>
    <t>20/0.4 kV</t>
  </si>
  <si>
    <t>Kondensatorių baterija</t>
  </si>
  <si>
    <t>Kondensatorius</t>
  </si>
  <si>
    <t>Kintamos srovės filtras</t>
  </si>
  <si>
    <t>II.5.9.</t>
  </si>
  <si>
    <t>Transformatorių pastočių, Keitiklių ir sinchroninių kompensatorių stočių akumuliatoriai, akumuliatorių baterijos, energijos kaupikliai,  įkrovikliai, valdymo įrenginiai</t>
  </si>
  <si>
    <t>Energijos kaupiklis</t>
  </si>
  <si>
    <t>Energijos kaupiklio valdymo įrenginys</t>
  </si>
  <si>
    <t>Akumuliatorių įkroviklis</t>
  </si>
  <si>
    <t>II.6.</t>
  </si>
  <si>
    <t>II.6.1.</t>
  </si>
  <si>
    <t>Stacionarios, kilnojamos elektros stotys, mobilūs elektros generatoriai, atsinaujinančios energijos šaltiniai</t>
  </si>
  <si>
    <t>Stacionari elektros stotis</t>
  </si>
  <si>
    <t>IPC/SVC/AĮNSJS</t>
  </si>
  <si>
    <t>Kilnojama elektros stotis</t>
  </si>
  <si>
    <t>Saulės energijos elektrinė</t>
  </si>
  <si>
    <t>Energijos kaupimo baterija</t>
  </si>
  <si>
    <t>Generatorius</t>
  </si>
  <si>
    <t>II.6.2.</t>
  </si>
  <si>
    <t xml:space="preserve">Technologiniai kompresoriai </t>
  </si>
  <si>
    <t>Suspausto oro kompresoriai - stacionarūs, mobilūs</t>
  </si>
  <si>
    <t>Stacionarus kompresorius</t>
  </si>
  <si>
    <t>Mobilus kompresorius</t>
  </si>
  <si>
    <t>II.6.3.</t>
  </si>
  <si>
    <t>Elektros skirstyklų, sinchroninių kompensatorių stočių, srovės keitiklių patalpų, įrenginių šildymo/vėdinimo, aušinimo ir oro kondencionavimo, filtravimo, rekuperavimo įrenginiai/sistemos; prožektoriai teritorijoms  ir patalpoms apšviesti, išorinio apšvietimo šviestuvai, kabeliniai tinklai</t>
  </si>
  <si>
    <t>Oro vėdinimo sistema</t>
  </si>
  <si>
    <t>10</t>
  </si>
  <si>
    <t>Įrenginių aušinimo sistema</t>
  </si>
  <si>
    <t>Kondicionieriai</t>
  </si>
  <si>
    <t>Teritorijų apšvietimo įrenginiai</t>
  </si>
  <si>
    <t>Tepimo sistema</t>
  </si>
  <si>
    <t>Vakuumo sistema</t>
  </si>
  <si>
    <t>330-400 kV transformatorių ir autotransformatorių, sinchroninių kompensatorių įrenginių gaisro gesinimo sistemos</t>
  </si>
  <si>
    <t>Automatinė gaisro gesinimo sistema</t>
  </si>
  <si>
    <t>Transformatorių pastočių, skirstyklų, sinchroninių kompensatorių stočių pastatų įrenginiai skirti gaisro gesinimui</t>
  </si>
  <si>
    <t>Gaisro gesinimo sistema</t>
  </si>
  <si>
    <t>II.6.4.</t>
  </si>
  <si>
    <t>Oro rinktuvai</t>
  </si>
  <si>
    <t>Suspausto oro saugojimo talpos, vamzdynai, įskaitant pastotės, skirstyklos suspausto oro vamzdynus</t>
  </si>
  <si>
    <t>Suspausto oro laikymo sistema</t>
  </si>
  <si>
    <t>II.6.5</t>
  </si>
  <si>
    <t>Siurblinių įrengimai</t>
  </si>
  <si>
    <t>Siurbliai, priešgaisrinių siurblinių įrenginiai, vamzdynai ir kita įranga</t>
  </si>
  <si>
    <t>Siurblinės įrengimai</t>
  </si>
  <si>
    <t>Siurblys</t>
  </si>
  <si>
    <t>II.6.6.</t>
  </si>
  <si>
    <t>Metalo apdirbimo staklės</t>
  </si>
  <si>
    <t>Visų tipų metalo apdirbimo staklės</t>
  </si>
  <si>
    <t>Tekinimo staklės</t>
  </si>
  <si>
    <t>Gręžimo staklės</t>
  </si>
  <si>
    <t>Frezavimo staklės</t>
  </si>
  <si>
    <t>Karpymo staklės</t>
  </si>
  <si>
    <t>Lenkimo staklės</t>
  </si>
  <si>
    <t>II.6.7.</t>
  </si>
  <si>
    <t>Specialūs remonto ir diagnostikos įrenginiai</t>
  </si>
  <si>
    <t>Įrenginiai skirti pagrindinių tinklo, sinchroninių kompensatorių įrenginių, linijų remontui, parametrų dydžių nustatymo prietaisai,autotransformatorių/transformatorių monitoringo sistemos</t>
  </si>
  <si>
    <t>Specialus matavimo įrenginys</t>
  </si>
  <si>
    <t>Elektrinis matavimo įrenginys</t>
  </si>
  <si>
    <t>Specialus remonto įrenginys</t>
  </si>
  <si>
    <t>Autotransformatorių/transformatorių monitoringo sistemos</t>
  </si>
  <si>
    <t>II.7.</t>
  </si>
  <si>
    <t>II.7.1.</t>
  </si>
  <si>
    <t>Automatizuota elektros energijos apskaitos sistema
Visi valdikliai (KDV ir MDV)
Elektros skaitikliai</t>
  </si>
  <si>
    <t>Automatizuota elektros energijos apskaitos sistema</t>
  </si>
  <si>
    <t>OPS</t>
  </si>
  <si>
    <t>Elektros kokybės analizatorius</t>
  </si>
  <si>
    <t>Ne</t>
  </si>
  <si>
    <t xml:space="preserve">Elektros skaitiklis </t>
  </si>
  <si>
    <t xml:space="preserve">Komercinių duomenų perdavimo valdiklis </t>
  </si>
  <si>
    <t xml:space="preserve">Momentinių duomenų perdavimo valdiklis </t>
  </si>
  <si>
    <t>II.7.2.</t>
  </si>
  <si>
    <t>Manometrai, vakuumetrai, traukomačiai, matuokliai - lygio, slėgio ir kitų terpių būsenų (išskyrus sumontuotus įrenginiuose). Dronai, žiūronai</t>
  </si>
  <si>
    <t>Manometras</t>
  </si>
  <si>
    <t>Termovizorius</t>
  </si>
  <si>
    <t>Alyvos kokybės nustatymo prietaisas</t>
  </si>
  <si>
    <t>Hromotografas</t>
  </si>
  <si>
    <t>Vakuumetras</t>
  </si>
  <si>
    <t>Traukomatis</t>
  </si>
  <si>
    <t>Matuoklis</t>
  </si>
  <si>
    <t>Reguliatorius</t>
  </si>
  <si>
    <t>Telekeitiklis</t>
  </si>
  <si>
    <t>Detektorius</t>
  </si>
  <si>
    <t>Ieškiklis</t>
  </si>
  <si>
    <t>Triukšmamatis</t>
  </si>
  <si>
    <t>Indikatorius</t>
  </si>
  <si>
    <t>Temperatūros matavimo prietaisas</t>
  </si>
  <si>
    <t>Laiko ir greičio matavimo prietaisas</t>
  </si>
  <si>
    <t>Linijinių ir kampinių matavimų prietaisas</t>
  </si>
  <si>
    <t>Medžiagų sudėties ir mechaniniųsavybių tikrinimo prietaisas</t>
  </si>
  <si>
    <t>Vandens ir garo parametrų reguliatoriai, indikatoriai, signalizatoriai</t>
  </si>
  <si>
    <t>Matavimo keitikliai</t>
  </si>
  <si>
    <t>Stiprintuvas</t>
  </si>
  <si>
    <t>Stabilizatorius</t>
  </si>
  <si>
    <t>Laboratorinis matavimo transformatorius</t>
  </si>
  <si>
    <t>Bandymų - patikros stendas</t>
  </si>
  <si>
    <t>Bandymų - patikros sistema</t>
  </si>
  <si>
    <t>Dronas</t>
  </si>
  <si>
    <t>Žiūronai</t>
  </si>
  <si>
    <t>II.8.</t>
  </si>
  <si>
    <t>Transporto priemonės</t>
  </si>
  <si>
    <t>II.8.1.</t>
  </si>
  <si>
    <t>Lengvieji automobiliai</t>
  </si>
  <si>
    <t>Lengvieji automobiliai ne senesni kaip 5 m. (kiti lengvieji automobiliai senesni kaip 5 m.)</t>
  </si>
  <si>
    <t>Lengvasis automobilis</t>
  </si>
  <si>
    <t>BRS/Kiti padaliniai</t>
  </si>
  <si>
    <t>6(10)</t>
  </si>
  <si>
    <t>II.8.2</t>
  </si>
  <si>
    <t>Krovininiai automobiliai, priekabos, autobusai</t>
  </si>
  <si>
    <t>Krovininiai automobiliai, autobusai ne senesni kaip 5 m. (senesni kaip 5 m.)</t>
  </si>
  <si>
    <t>Krovininis automobilis</t>
  </si>
  <si>
    <t>5(10)</t>
  </si>
  <si>
    <t>Priekaba</t>
  </si>
  <si>
    <t>Autobusas</t>
  </si>
  <si>
    <t>II.9.</t>
  </si>
  <si>
    <t>Kitas materialus turtas</t>
  </si>
  <si>
    <t>II.9.1.</t>
  </si>
  <si>
    <t>Kompiuterinė technika</t>
  </si>
  <si>
    <t>Tarnybinė stotis (Serveris)</t>
  </si>
  <si>
    <t>ITTC/ FSS/AĮNSJS</t>
  </si>
  <si>
    <t>ITT monitoringo sistemos</t>
  </si>
  <si>
    <t>Nešiojamas kompiuteris</t>
  </si>
  <si>
    <t>ITTC/SVC/AĮNSJS</t>
  </si>
  <si>
    <t xml:space="preserve">Stacionarus kompiuteris </t>
  </si>
  <si>
    <t>Monitorius</t>
  </si>
  <si>
    <t>Duomenų saugyklos</t>
  </si>
  <si>
    <t>ITTC/AĮNSJS</t>
  </si>
  <si>
    <t>Pokalbių įrašymo įranga</t>
  </si>
  <si>
    <t>SVC</t>
  </si>
  <si>
    <t>II.9.2.</t>
  </si>
  <si>
    <t>Ryšių priemonės</t>
  </si>
  <si>
    <t>Mobilus telefonas (Telefono aparatas)</t>
  </si>
  <si>
    <t>Stacionarus telefonas</t>
  </si>
  <si>
    <t>Dispečerinės darbo vietos ryšio įranga</t>
  </si>
  <si>
    <t>Palydovinio ryšio įranga</t>
  </si>
  <si>
    <t>II.9.3.</t>
  </si>
  <si>
    <t>Biuro orgtechnika</t>
  </si>
  <si>
    <t>Susegiklis</t>
  </si>
  <si>
    <t>BRS/ ITTC</t>
  </si>
  <si>
    <t xml:space="preserve">Elektrinis skylamušis </t>
  </si>
  <si>
    <t xml:space="preserve">Kopijavimo aparatas </t>
  </si>
  <si>
    <t>Pjaustiklis popieriui</t>
  </si>
  <si>
    <t>Dokumentų naikiklis</t>
  </si>
  <si>
    <t xml:space="preserve">Plačiaformatis daugiafunkcinis įrenginys </t>
  </si>
  <si>
    <t>Spausdintuvas</t>
  </si>
  <si>
    <t>BRS/ ITTC/AĮNSJS</t>
  </si>
  <si>
    <t>Projektorius</t>
  </si>
  <si>
    <t>II.9.4.</t>
  </si>
  <si>
    <t>Komutatorius</t>
  </si>
  <si>
    <t>ITTC/SVC</t>
  </si>
  <si>
    <t>8</t>
  </si>
  <si>
    <t>Maršrutizatorius</t>
  </si>
  <si>
    <t>Ugniasienė</t>
  </si>
  <si>
    <t>Srautų balansavimo įrenginys</t>
  </si>
  <si>
    <t>Srautų formavimo įrenginys</t>
  </si>
  <si>
    <t>Anti DDoS  įrenginys</t>
  </si>
  <si>
    <t>Terpės keitiklis</t>
  </si>
  <si>
    <t>Sąsajos keitiklis</t>
  </si>
  <si>
    <t>Protokolo  keitiklis</t>
  </si>
  <si>
    <t>Modemas</t>
  </si>
  <si>
    <t>DWDM (bangos ilgio sutankinimo technologija) multiplekseris</t>
  </si>
  <si>
    <t>SDH (sinchroninio duomenų perdavimo herarchija)  multiplekseris</t>
  </si>
  <si>
    <t>PDH (Plesiochroninė duomenų perdavimo herarchija)  multiplekseris</t>
  </si>
  <si>
    <t xml:space="preserve">PDT komutatorius </t>
  </si>
  <si>
    <t>PRP komutatorius (redbox)</t>
  </si>
  <si>
    <t>Radijo relinės linijos (RRL)</t>
  </si>
  <si>
    <t>GSM/ GPRS maršrutizatorius</t>
  </si>
  <si>
    <t xml:space="preserve">GSM/ modemas </t>
  </si>
  <si>
    <t>Telefonų stotis</t>
  </si>
  <si>
    <t>II.9.5.</t>
  </si>
  <si>
    <t xml:space="preserve">Dispečerinio operatyvinio valdymo įrenginiai, skirti nuotoliniam elektros įrenginių valdymui, informacijos vaizdavimui ir kaupimui (Dispečerinio valdymo sistemos, vaizdo sienos su pagalbiniais įrenginiais) </t>
  </si>
  <si>
    <t xml:space="preserve">Teleinformacijos surinkimo ir perdavimo įrenginiai </t>
  </si>
  <si>
    <t xml:space="preserve">Duomenų koncentratoriai </t>
  </si>
  <si>
    <t xml:space="preserve">Laiko sinchronizavimo įrenginiai </t>
  </si>
  <si>
    <t xml:space="preserve">Vaizdo siena su pagalbiniais įrenginiais </t>
  </si>
  <si>
    <t>II.9.6.</t>
  </si>
  <si>
    <t>Telekomunikacijų spinta</t>
  </si>
  <si>
    <t>Įtampos keitiklis</t>
  </si>
  <si>
    <t>Įkroviklis</t>
  </si>
  <si>
    <t>Inverteris</t>
  </si>
  <si>
    <t>Nepertraukiamo maitinimo šaltinis</t>
  </si>
  <si>
    <t>II.9.7.</t>
  </si>
  <si>
    <t>Centralės, išplėtėjai, reliniai valdikliai, valdymo klaviatūros, judesio davikliai, stiklo dužio davikliai, magnetiniai kontaktai</t>
  </si>
  <si>
    <t>FSS</t>
  </si>
  <si>
    <t>Vaizdo stebėjimo/monitoringo sistemos</t>
  </si>
  <si>
    <t>Centralės, davikliai, mygtukai, signalizatoriai</t>
  </si>
  <si>
    <t>Skaitytuvai, kontroleriai, vartų automatika, pasikalbėjimo įrenginiai</t>
  </si>
  <si>
    <t>Lauko judesio davikliai, barjerai, sensorinis kabelis</t>
  </si>
  <si>
    <t>Vaizdo stebėjimo kameros, vaizdo įrašymo įrenginiai, laikmenų masyvai</t>
  </si>
  <si>
    <t>Cilindrai, pakabinamos spynos, raktai, programatoriai</t>
  </si>
  <si>
    <t>Serveriai, specializuota programinė įranga, vaizdo siena</t>
  </si>
  <si>
    <t>Saugos sistemų serverinė įranga</t>
  </si>
  <si>
    <t>II.10.</t>
  </si>
  <si>
    <t>Kitas materialusis turtas</t>
  </si>
  <si>
    <t>Biuro inventorius  ir kitas materialusis turtas</t>
  </si>
  <si>
    <t>II.10.1.</t>
  </si>
  <si>
    <t>Baldai</t>
  </si>
  <si>
    <t>Audio/video konferencinė įranga</t>
  </si>
  <si>
    <t>Specializuotos darbo vietos baldai</t>
  </si>
  <si>
    <t>BRS/SVC/AĮNSJS/Kiti padaliniai</t>
  </si>
  <si>
    <t>Darbo vietos baldai</t>
  </si>
  <si>
    <t>BRS/AĮNSJS/Kiti padaliniai</t>
  </si>
  <si>
    <t>Posėdžių salės baldai</t>
  </si>
  <si>
    <t>Virtuvės baldai su įranga</t>
  </si>
  <si>
    <t>Poilsio vietos baldai</t>
  </si>
  <si>
    <t>Spinta</t>
  </si>
  <si>
    <t>Seifas</t>
  </si>
  <si>
    <t>Darbo kėdė</t>
  </si>
  <si>
    <t>BRS/AĮNSJS/Kiti padalinai</t>
  </si>
  <si>
    <t>II.10.2.</t>
  </si>
  <si>
    <t>Inventorius ir buitinė technika</t>
  </si>
  <si>
    <t>Šaldytuvas</t>
  </si>
  <si>
    <t>Šaldiklis</t>
  </si>
  <si>
    <t>Kavos aparatas</t>
  </si>
  <si>
    <t>Televizorius</t>
  </si>
  <si>
    <t>Fotoaparatas</t>
  </si>
  <si>
    <t>Vaizdo kamera</t>
  </si>
  <si>
    <t>BRS/OPS/Kiti padaliniai</t>
  </si>
  <si>
    <t>Sandėlio lentynos</t>
  </si>
  <si>
    <t>Sportinis inventorius</t>
  </si>
  <si>
    <t>II.10.3.</t>
  </si>
  <si>
    <t>Kiti įrengimai ir įrankiai</t>
  </si>
  <si>
    <t>Mokymo priemonės ir medicininė įranga</t>
  </si>
  <si>
    <t>Defibriliatorius</t>
  </si>
  <si>
    <t>DSAS/AĮNSJS</t>
  </si>
  <si>
    <t>Akių plovimo prietaisas</t>
  </si>
  <si>
    <t>Speciali mokymo priemonė</t>
  </si>
  <si>
    <t>DSAS</t>
  </si>
  <si>
    <t>Speciali medicininė priemonė</t>
  </si>
  <si>
    <t>Kėlimo elektriniai mechanizmai</t>
  </si>
  <si>
    <t>Elektrinis kėlimo mechanizmas</t>
  </si>
  <si>
    <t>Elektrinė kėlimo sija</t>
  </si>
  <si>
    <t>Kilnojamieji įžemikliai, izoliacinės lazdos ir replės, įrenginiai apsaugai nuo kritimo, amortizatoriai ir kiti įtaisai</t>
  </si>
  <si>
    <t>Įžemiklis</t>
  </si>
  <si>
    <t>IPC/DSAS/AĮNSJS</t>
  </si>
  <si>
    <t>Izoliacinė lazda</t>
  </si>
  <si>
    <t>Kopėčios</t>
  </si>
  <si>
    <t>Paukščių apsaugos priemonė</t>
  </si>
  <si>
    <t>Plaukiojantys įspėjamieji plūdurai</t>
  </si>
  <si>
    <t>330 kV Viengrandžių G/B tarpinių atramų demontavimo darbai</t>
  </si>
  <si>
    <t>330 kV Vengrandės G/B tarpinės atramos su montavimo darbais</t>
  </si>
  <si>
    <t>330 kV Viengrandžių G/B kampinių-inkarinių atramų demontavimo darbai</t>
  </si>
  <si>
    <t>330 kV Viengrandės G/B kampinės-inkarinės atramos su montavimo darbais</t>
  </si>
  <si>
    <t>330 kV Viengrandės oro linijos (OL) žaibosaugos trosas (ŽT) su montavimo darbais (1 trosas)</t>
  </si>
  <si>
    <t>330 kV Viengrandės oro linijos (OL) žaibosaugos trosas su šviesolaidiniu kabeliu (ŽTŠK) su montavimo darbais (1 trosas)</t>
  </si>
  <si>
    <t>330 kV Viengrandžių metalinių tarpinių atramų demontavimo darbai</t>
  </si>
  <si>
    <t>330 kV Viengrandės metalinės tarpinės atramos su montavimo darbais</t>
  </si>
  <si>
    <t>330 kV Viengrandžių metalinių tarpinių atramų pamatai su montavimo darbais</t>
  </si>
  <si>
    <t>330 kV Viengrandžių metalinių kampinių-inkarinių atramų demontavimo darbai</t>
  </si>
  <si>
    <t>330 kV Viengrandės metalinės kampinės-inkarinės atramos su montavimo  darbais</t>
  </si>
  <si>
    <t>330 kV Viengrandžių metalinių kampinių-inkarinių atramų pamatai su montavimo darbais</t>
  </si>
  <si>
    <t>330 kV vienos grandies kabelis su klojimo darbais</t>
  </si>
  <si>
    <t>330 kV dviejų grandžių kabelis su klojimo darbais</t>
  </si>
  <si>
    <t>330 kV kabelių transpozicinės dėžės su montavimo darbais</t>
  </si>
  <si>
    <t>330 kV jungtuvas su SF6 dujomis su montavimo/bandymo/matavimo darbais</t>
  </si>
  <si>
    <t>330 kV jungtuvo su SF6 dujomis laikančios konstrukcijos su montavimo darbais</t>
  </si>
  <si>
    <t>330 kV skyriklis su montavimo/bandymo/matavimo darbais</t>
  </si>
  <si>
    <t>330 kV skyriklio laikančios konstrukcijos su montavimo darbais</t>
  </si>
  <si>
    <t xml:space="preserve">330 kV matavimo srovės transformatoriai (3f kompl.) su alyva montavimo/bandymo/matavimo darbais </t>
  </si>
  <si>
    <t xml:space="preserve">330 kV matavimo srovės transformatorių laikančios konstrukcijos su montavimo darbais </t>
  </si>
  <si>
    <t>330 kV matavimo įtampos transformatoriai (3f kompl.) su alyva ir montavimo/bandymo/matavimo darbais</t>
  </si>
  <si>
    <t>330 kV matavimo įtampos transformatorių (3f kompl.) laikančios konstrukcijos su montavimo darbais</t>
  </si>
  <si>
    <t>330 kV matavimo kombinuoti transformatoriai (3f kompl.) su alyva ir laikančios konstrukcijos su montavimo ir bandymo/matavimo darbais</t>
  </si>
  <si>
    <t>330 kV matavimo kombinuotų transformatorių (3f kompl.) su alyva laikančios konstrukcijos su montavimo darbais</t>
  </si>
  <si>
    <t>330 kV viršįtampių ribotuvai  su montavimo ir bandymo/matavimo darbais</t>
  </si>
  <si>
    <t>330 kV viršįtampių ribotuvų laikančios konstrukcijos su montavimo darbais</t>
  </si>
  <si>
    <t>330 kV Viengrandės oro linijos (OL) laidų demontavimo darbai (6 laidai)</t>
  </si>
  <si>
    <t>330 kV Viengrandės oro linijos (OL) laidai su montavimo darbais (6 laidai)</t>
  </si>
  <si>
    <t>330 kV Viengrandės oro linijos (OL) žaibosaugos troso su šviesolaidiniu kabeliu (ŽTŠK) demontavimo darbai (2 trosai)</t>
  </si>
  <si>
    <t>330 kV Viengrandės oro linijos (OL) žaibosaugos troso (ŽT) demontavimo darbai (2 trosai)</t>
  </si>
  <si>
    <t>Šviesolaidinio ryšio linijos demontavimo darbai</t>
  </si>
  <si>
    <t>330 kV dviejų grandžių kabelio demontavimo darbai</t>
  </si>
  <si>
    <t>330 kV vienos grandies kabelio demontavimo darbai</t>
  </si>
  <si>
    <t>Įrenginių ir jų laikančių konstrukcijų demontavimo ir utilizavimo darbai</t>
  </si>
  <si>
    <t>Kaina iš viso, EUR be PVM</t>
  </si>
  <si>
    <t>Pasiūlymo kaina be PVM, EUR</t>
  </si>
  <si>
    <t>PVM suma, EUR</t>
  </si>
  <si>
    <t>Pasiūlymo kaina su PVM, EUR</t>
  </si>
  <si>
    <t>Galios transformatorius/autotransformatorius</t>
  </si>
  <si>
    <t>Autotransformatoriai jų montavimai ir bandymai</t>
  </si>
  <si>
    <t>Galios transformatoriai jų montavimas ir bandymai</t>
  </si>
  <si>
    <t>330 kV Viengrandžių metalinių tarpinių atramų pamatų demontavimo darbai</t>
  </si>
  <si>
    <t>330 kV Viengrandžių metalinių kampinių-inkarinių atramų pamatų demontavimo darbai</t>
  </si>
  <si>
    <t>t</t>
  </si>
  <si>
    <t>Darbo užmokestis ir pridėtinės išlaidos, EUR be PVM</t>
  </si>
  <si>
    <t>Mašinų ir mechanizmų darbas, EUR be PVM</t>
  </si>
  <si>
    <t>Medžiagos ir gaminiai, EUR be PVM</t>
  </si>
  <si>
    <r>
      <t xml:space="preserve">Rangovas, teikdamas pasiūlymą, privalo: </t>
    </r>
    <r>
      <rPr>
        <sz val="11"/>
        <color theme="1"/>
        <rFont val="Calibri"/>
        <family val="2"/>
        <scheme val="minor"/>
      </rPr>
      <t xml:space="preserve">
1. Jei, remiantis projektavimo užduotimi ar techniniu projektu, tam tikrų medžiagų, gaminių ar darbų, nurodytų darbų žiniaraštyje, nereikia, atitinkamoje eilutėje būtina įrašyti „0,00 Eur“.
2. Įsivertinti ir užtikrinti, kad Pasiūlymas apimtų visus projektavimo užduotyje ir/ar techniniame projekte nurodytus darbus, medžiagas bei gaminius, kad užtikrinti tinkamam Darbų įgyvendinimui be papildomų darbų ir/ar paslaugų įtraukimo.
Pažymime, kad darbų žiniaraštyje pateiktos eilutės yra skirtos pasiūlymo kainai apskaičiuoti ir vertinti, todėl jos turi būti užpildytos teisingai.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</si>
</sst>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0_ ;\-#,##0.00\ "/>
  </numFmts>
  <fonts count="33" x14ac:knownFonts="1">
    <font>
      <sz val="11"/>
      <color theme="1"/>
      <name val="Calibri"/>
      <family val="2"/>
      <charset val="186"/>
      <scheme val="minor"/>
    </font>
    <font>
      <sz val="8"/>
      <color theme="1"/>
      <name val="Trebuchet MS"/>
      <family val="2"/>
      <charset val="186"/>
    </font>
    <font>
      <sz val="8"/>
      <name val="Trebuchet MS"/>
      <family val="2"/>
      <charset val="186"/>
    </font>
    <font>
      <sz val="8"/>
      <name val="Arial"/>
      <family val="2"/>
      <charset val="186"/>
    </font>
    <font>
      <sz val="8"/>
      <color rgb="FF000000"/>
      <name val="Trebuchet MS"/>
      <family val="2"/>
      <charset val="186"/>
    </font>
    <font>
      <sz val="10"/>
      <name val="Arial"/>
      <family val="2"/>
      <charset val="186"/>
    </font>
    <font>
      <sz val="8"/>
      <color theme="1"/>
      <name val="Arial"/>
      <family val="2"/>
      <charset val="186"/>
    </font>
    <font>
      <b/>
      <sz val="12"/>
      <color theme="1"/>
      <name val="Trebuchet MS"/>
      <family val="2"/>
      <charset val="186"/>
    </font>
    <font>
      <b/>
      <sz val="8"/>
      <color theme="1"/>
      <name val="Trebuchet MS"/>
      <family val="2"/>
      <charset val="186"/>
    </font>
    <font>
      <b/>
      <sz val="8"/>
      <color rgb="FF000000"/>
      <name val="Trebuchet MS"/>
      <family val="2"/>
      <charset val="186"/>
    </font>
    <font>
      <sz val="10"/>
      <color theme="1"/>
      <name val="Arial"/>
      <family val="2"/>
      <charset val="186"/>
    </font>
    <font>
      <b/>
      <sz val="8"/>
      <name val="Trebuchet MS"/>
      <family val="2"/>
      <charset val="186"/>
    </font>
    <font>
      <sz val="8"/>
      <color rgb="FF000000"/>
      <name val="Arial"/>
      <family val="2"/>
      <charset val="186"/>
    </font>
    <font>
      <sz val="8"/>
      <color rgb="FFFF0000"/>
      <name val="Trebuchet MS"/>
      <family val="2"/>
      <charset val="186"/>
    </font>
    <font>
      <strike/>
      <sz val="8"/>
      <color rgb="FF000000"/>
      <name val="Trebuchet MS"/>
      <family val="2"/>
      <charset val="186"/>
    </font>
    <font>
      <sz val="10"/>
      <color theme="1"/>
      <name val="Trebuchet MS"/>
      <family val="2"/>
      <charset val="186"/>
    </font>
    <font>
      <sz val="11"/>
      <color theme="1"/>
      <name val="Calibri"/>
      <family val="2"/>
      <charset val="186"/>
      <scheme val="minor"/>
    </font>
    <font>
      <sz val="11"/>
      <name val="Trebuchet MS"/>
      <family val="2"/>
      <charset val="186"/>
    </font>
    <font>
      <sz val="11"/>
      <color theme="1"/>
      <name val="Trebuchet MS"/>
      <family val="2"/>
      <charset val="186"/>
    </font>
    <font>
      <b/>
      <sz val="8"/>
      <color rgb="FFFF0000"/>
      <name val="Trebuchet MS"/>
      <family val="2"/>
      <charset val="186"/>
    </font>
    <font>
      <b/>
      <i/>
      <sz val="8"/>
      <name val="Trebuchet MS"/>
      <family val="2"/>
      <charset val="186"/>
    </font>
    <font>
      <strike/>
      <sz val="8"/>
      <name val="Trebuchet MS"/>
      <family val="2"/>
      <charset val="186"/>
    </font>
    <font>
      <b/>
      <sz val="11"/>
      <color theme="1"/>
      <name val="Calibri"/>
      <family val="2"/>
      <charset val="186"/>
      <scheme val="minor"/>
    </font>
    <font>
      <sz val="11"/>
      <color theme="0"/>
      <name val="Calibri"/>
      <family val="2"/>
      <charset val="186"/>
      <scheme val="minor"/>
    </font>
    <font>
      <b/>
      <sz val="11"/>
      <color theme="1"/>
      <name val="Calibri"/>
      <family val="2"/>
      <scheme val="minor"/>
    </font>
    <font>
      <sz val="11"/>
      <color theme="1"/>
      <name val="Calibri"/>
      <family val="2"/>
      <scheme val="minor"/>
    </font>
    <font>
      <sz val="11"/>
      <name val="Calibri"/>
      <family val="2"/>
      <scheme val="minor"/>
    </font>
    <font>
      <b/>
      <sz val="11"/>
      <name val="Calibri"/>
      <family val="2"/>
      <scheme val="minor"/>
    </font>
    <font>
      <b/>
      <sz val="11"/>
      <color theme="0"/>
      <name val="Calibri"/>
      <family val="2"/>
      <scheme val="minor"/>
    </font>
    <font>
      <sz val="8"/>
      <name val="Calibri"/>
      <family val="2"/>
      <charset val="186"/>
      <scheme val="minor"/>
    </font>
    <font>
      <sz val="11"/>
      <name val="Calibri"/>
      <family val="2"/>
      <charset val="186"/>
      <scheme val="minor"/>
    </font>
    <font>
      <b/>
      <sz val="11"/>
      <color theme="9" tint="-0.499984740745262"/>
      <name val="Trebuchet MS"/>
      <family val="2"/>
    </font>
    <font>
      <sz val="11"/>
      <color rgb="FF242424"/>
      <name val="Aptos Narrow"/>
      <family val="2"/>
    </font>
  </fonts>
  <fills count="13">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indexed="64"/>
      </patternFill>
    </fill>
    <fill>
      <patternFill patternType="solid">
        <fgColor theme="9" tint="0.59999389629810485"/>
        <bgColor indexed="64"/>
      </patternFill>
    </fill>
    <fill>
      <patternFill patternType="solid">
        <fgColor rgb="FFFFFF00"/>
        <bgColor indexed="64"/>
      </patternFill>
    </fill>
    <fill>
      <patternFill patternType="solid">
        <fgColor theme="4"/>
      </patternFill>
    </fill>
    <fill>
      <patternFill patternType="solid">
        <fgColor theme="4" tint="0.79998168889431442"/>
        <bgColor indexed="65"/>
      </patternFill>
    </fill>
    <fill>
      <patternFill patternType="solid">
        <fgColor theme="9"/>
      </patternFill>
    </fill>
    <fill>
      <patternFill patternType="solid">
        <fgColor theme="9" tint="0.79998168889431442"/>
        <bgColor indexed="65"/>
      </patternFill>
    </fill>
    <fill>
      <patternFill patternType="solid">
        <fgColor theme="9" tint="0.79998168889431442"/>
        <bgColor indexed="64"/>
      </patternFill>
    </fill>
    <fill>
      <patternFill patternType="solid">
        <fgColor rgb="FF92D05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diagonal/>
    </border>
    <border>
      <left/>
      <right/>
      <top style="thin">
        <color indexed="64"/>
      </top>
      <bottom/>
      <diagonal/>
    </border>
    <border>
      <left/>
      <right/>
      <top style="thin">
        <color theme="4"/>
      </top>
      <bottom style="double">
        <color theme="4"/>
      </bottom>
      <diagonal/>
    </border>
    <border>
      <left style="hair">
        <color indexed="64"/>
      </left>
      <right style="hair">
        <color indexed="64"/>
      </right>
      <top style="hair">
        <color indexed="64"/>
      </top>
      <bottom style="hair">
        <color indexed="64"/>
      </bottom>
      <diagonal/>
    </border>
    <border>
      <left/>
      <right/>
      <top style="double">
        <color theme="4"/>
      </top>
      <bottom/>
      <diagonal/>
    </border>
    <border>
      <left/>
      <right/>
      <top/>
      <bottom style="thin">
        <color theme="4"/>
      </bottom>
      <diagonal/>
    </border>
    <border>
      <left/>
      <right/>
      <top style="double">
        <color theme="9" tint="-0.24994659260841701"/>
      </top>
      <bottom style="double">
        <color theme="9" tint="-0.24994659260841701"/>
      </bottom>
      <diagonal/>
    </border>
    <border>
      <left style="thin">
        <color theme="9" tint="-0.24994659260841701"/>
      </left>
      <right style="thin">
        <color theme="9" tint="-0.24994659260841701"/>
      </right>
      <top style="thin">
        <color theme="9" tint="-0.24994659260841701"/>
      </top>
      <bottom style="thin">
        <color theme="9" tint="-0.24994659260841701"/>
      </bottom>
      <diagonal/>
    </border>
    <border>
      <left/>
      <right/>
      <top style="thin">
        <color theme="9" tint="-0.24994659260841701"/>
      </top>
      <bottom style="double">
        <color theme="9" tint="-0.24994659260841701"/>
      </bottom>
      <diagonal/>
    </border>
    <border>
      <left/>
      <right/>
      <top/>
      <bottom style="double">
        <color theme="9" tint="-0.24994659260841701"/>
      </bottom>
      <diagonal/>
    </border>
    <border>
      <left style="thin">
        <color theme="4"/>
      </left>
      <right/>
      <top style="double">
        <color theme="9" tint="-0.24994659260841701"/>
      </top>
      <bottom/>
      <diagonal/>
    </border>
    <border>
      <left/>
      <right/>
      <top style="double">
        <color theme="9" tint="-0.24994659260841701"/>
      </top>
      <bottom/>
      <diagonal/>
    </border>
    <border>
      <left style="thin">
        <color theme="4"/>
      </left>
      <right style="thin">
        <color theme="4"/>
      </right>
      <top style="double">
        <color theme="9" tint="-0.24994659260841701"/>
      </top>
      <bottom/>
      <diagonal/>
    </border>
    <border>
      <left style="thin">
        <color theme="9" tint="-0.24994659260841701"/>
      </left>
      <right style="thin">
        <color theme="9" tint="-0.24994659260841701"/>
      </right>
      <top/>
      <bottom style="thin">
        <color theme="9" tint="-0.24994659260841701"/>
      </bottom>
      <diagonal/>
    </border>
    <border>
      <left style="thin">
        <color theme="9" tint="-0.24994659260841701"/>
      </left>
      <right style="thin">
        <color theme="9" tint="-0.24994659260841701"/>
      </right>
      <top style="thin">
        <color theme="9" tint="-0.24994659260841701"/>
      </top>
      <bottom/>
      <diagonal/>
    </border>
    <border>
      <left/>
      <right/>
      <top style="thin">
        <color theme="9" tint="-0.24994659260841701"/>
      </top>
      <bottom/>
      <diagonal/>
    </border>
    <border>
      <left style="thin">
        <color theme="9" tint="-0.24994659260841701"/>
      </left>
      <right/>
      <top style="thin">
        <color theme="9" tint="-0.24994659260841701"/>
      </top>
      <bottom style="thin">
        <color theme="9" tint="-0.24994659260841701"/>
      </bottom>
      <diagonal/>
    </border>
    <border>
      <left style="thin">
        <color theme="4"/>
      </left>
      <right style="thin">
        <color theme="4"/>
      </right>
      <top/>
      <bottom style="double">
        <color theme="9" tint="-0.24994659260841701"/>
      </bottom>
      <diagonal/>
    </border>
    <border>
      <left style="double">
        <color theme="9" tint="-0.24994659260841701"/>
      </left>
      <right style="double">
        <color theme="9" tint="-0.24994659260841701"/>
      </right>
      <top style="double">
        <color theme="9" tint="-0.24994659260841701"/>
      </top>
      <bottom style="double">
        <color theme="9" tint="-0.24994659260841701"/>
      </bottom>
      <diagonal/>
    </border>
    <border>
      <left style="double">
        <color theme="9" tint="-0.24994659260841701"/>
      </left>
      <right style="double">
        <color theme="9" tint="-0.24994659260841701"/>
      </right>
      <top/>
      <bottom style="double">
        <color theme="9" tint="-0.24994659260841701"/>
      </bottom>
      <diagonal/>
    </border>
  </borders>
  <cellStyleXfs count="9">
    <xf numFmtId="0" fontId="0" fillId="0" borderId="0"/>
    <xf numFmtId="0" fontId="5" fillId="0" borderId="0"/>
    <xf numFmtId="0" fontId="10" fillId="0" borderId="0"/>
    <xf numFmtId="0" fontId="5" fillId="0" borderId="0"/>
    <xf numFmtId="0" fontId="22" fillId="0" borderId="7" applyNumberFormat="0" applyFill="0" applyAlignment="0" applyProtection="0"/>
    <xf numFmtId="0" fontId="16" fillId="8" borderId="0" applyNumberFormat="0" applyBorder="0" applyAlignment="0" applyProtection="0"/>
    <xf numFmtId="164" fontId="23" fillId="7" borderId="8" applyAlignment="0">
      <alignment horizontal="center" vertical="center" wrapText="1"/>
    </xf>
    <xf numFmtId="0" fontId="23" fillId="9" borderId="0" applyNumberFormat="0" applyBorder="0" applyAlignment="0" applyProtection="0"/>
    <xf numFmtId="0" fontId="16" fillId="10" borderId="0" applyNumberFormat="0" applyBorder="0" applyAlignment="0" applyProtection="0"/>
  </cellStyleXfs>
  <cellXfs count="209">
    <xf numFmtId="0" fontId="0" fillId="0" borderId="0" xfId="0"/>
    <xf numFmtId="0" fontId="1" fillId="0" borderId="0" xfId="0" applyFont="1" applyAlignment="1">
      <alignment horizontal="center" vertical="center"/>
    </xf>
    <xf numFmtId="0" fontId="6" fillId="0" borderId="0" xfId="0" applyFont="1"/>
    <xf numFmtId="164" fontId="1" fillId="0" borderId="4" xfId="0" applyNumberFormat="1" applyFont="1" applyBorder="1" applyAlignment="1">
      <alignment horizontal="center" vertical="center"/>
    </xf>
    <xf numFmtId="0" fontId="1" fillId="0" borderId="4" xfId="0" applyFont="1" applyBorder="1" applyAlignment="1">
      <alignment horizontal="center" vertical="center"/>
    </xf>
    <xf numFmtId="49" fontId="9" fillId="0" borderId="1" xfId="0" applyNumberFormat="1" applyFont="1" applyBorder="1" applyAlignment="1">
      <alignment horizontal="center" vertical="center" wrapText="1"/>
    </xf>
    <xf numFmtId="164" fontId="9"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8" fillId="0" borderId="1" xfId="0" applyFont="1" applyBorder="1" applyAlignment="1">
      <alignment horizontal="center" vertical="center" wrapText="1"/>
    </xf>
    <xf numFmtId="164" fontId="4" fillId="3" borderId="1" xfId="0" applyNumberFormat="1"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4" borderId="1" xfId="0" applyFont="1" applyFill="1" applyBorder="1" applyAlignment="1">
      <alignment horizontal="center" vertical="center" wrapText="1"/>
    </xf>
    <xf numFmtId="164" fontId="4" fillId="5" borderId="1" xfId="0" applyNumberFormat="1" applyFont="1" applyFill="1" applyBorder="1" applyAlignment="1">
      <alignment horizontal="center" vertical="center" wrapText="1"/>
    </xf>
    <xf numFmtId="0" fontId="4" fillId="5"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4" borderId="1" xfId="0" applyFont="1" applyFill="1" applyBorder="1" applyAlignment="1">
      <alignment horizontal="center" vertical="center" wrapText="1"/>
    </xf>
    <xf numFmtId="164" fontId="9" fillId="5" borderId="1" xfId="0" applyNumberFormat="1" applyFont="1" applyFill="1" applyBorder="1" applyAlignment="1">
      <alignment horizontal="center" vertical="center" wrapText="1"/>
    </xf>
    <xf numFmtId="164" fontId="2" fillId="5" borderId="1" xfId="0" applyNumberFormat="1" applyFont="1" applyFill="1" applyBorder="1" applyAlignment="1">
      <alignment horizontal="center" vertical="center" wrapText="1"/>
    </xf>
    <xf numFmtId="0" fontId="2" fillId="5" borderId="1" xfId="0" applyFont="1" applyFill="1" applyBorder="1" applyAlignment="1">
      <alignment horizontal="center" vertical="center" wrapText="1"/>
    </xf>
    <xf numFmtId="0" fontId="6" fillId="0" borderId="0" xfId="0" applyFont="1" applyAlignment="1">
      <alignment vertical="center"/>
    </xf>
    <xf numFmtId="0" fontId="2"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0" fontId="6" fillId="0" borderId="0" xfId="0" applyFont="1" applyAlignment="1">
      <alignment horizontal="center" vertical="center"/>
    </xf>
    <xf numFmtId="164" fontId="4" fillId="0" borderId="1" xfId="0" applyNumberFormat="1" applyFont="1" applyBorder="1" applyAlignment="1">
      <alignment horizontal="center" vertical="center" wrapText="1"/>
    </xf>
    <xf numFmtId="164" fontId="2" fillId="4" borderId="1" xfId="0" applyNumberFormat="1" applyFont="1" applyFill="1" applyBorder="1" applyAlignment="1">
      <alignment horizontal="center" vertical="center" wrapText="1"/>
    </xf>
    <xf numFmtId="164" fontId="4" fillId="4" borderId="1" xfId="0" applyNumberFormat="1" applyFont="1" applyFill="1" applyBorder="1" applyAlignment="1">
      <alignment horizontal="center" vertical="center" wrapText="1"/>
    </xf>
    <xf numFmtId="0" fontId="0" fillId="0" borderId="0" xfId="0" applyAlignment="1">
      <alignment horizontal="center" vertical="center"/>
    </xf>
    <xf numFmtId="0" fontId="9" fillId="0" borderId="1" xfId="2" applyFont="1" applyBorder="1" applyAlignment="1">
      <alignment horizontal="center" vertical="center" wrapText="1"/>
    </xf>
    <xf numFmtId="49" fontId="2" fillId="0" borderId="1" xfId="0" applyNumberFormat="1" applyFont="1" applyBorder="1" applyAlignment="1">
      <alignment horizontal="center" vertical="center" wrapText="1"/>
    </xf>
    <xf numFmtId="0" fontId="2" fillId="0" borderId="3" xfId="0" applyFont="1" applyBorder="1" applyAlignment="1">
      <alignment horizontal="center" vertical="center" wrapText="1"/>
    </xf>
    <xf numFmtId="49" fontId="4" fillId="0" borderId="3" xfId="0" quotePrefix="1" applyNumberFormat="1" applyFont="1" applyBorder="1" applyAlignment="1">
      <alignment horizontal="center" vertical="center" wrapText="1"/>
    </xf>
    <xf numFmtId="49" fontId="4" fillId="0" borderId="5" xfId="0" quotePrefix="1" applyNumberFormat="1" applyFont="1" applyBorder="1" applyAlignment="1">
      <alignment horizontal="center" vertical="center" wrapText="1"/>
    </xf>
    <xf numFmtId="49" fontId="4" fillId="0" borderId="2" xfId="0" quotePrefix="1" applyNumberFormat="1" applyFont="1" applyBorder="1" applyAlignment="1">
      <alignment horizontal="center" vertical="center" wrapText="1"/>
    </xf>
    <xf numFmtId="0" fontId="20" fillId="0" borderId="1" xfId="0" applyFont="1" applyBorder="1" applyAlignment="1">
      <alignment horizontal="center" vertical="center" wrapText="1"/>
    </xf>
    <xf numFmtId="0" fontId="11" fillId="4" borderId="1" xfId="0" applyFont="1" applyFill="1" applyBorder="1" applyAlignment="1">
      <alignment horizontal="center" vertical="center" wrapText="1"/>
    </xf>
    <xf numFmtId="49" fontId="2" fillId="4" borderId="1" xfId="0" applyNumberFormat="1" applyFont="1" applyFill="1" applyBorder="1" applyAlignment="1">
      <alignment horizontal="center" vertical="center" wrapText="1"/>
    </xf>
    <xf numFmtId="0" fontId="2" fillId="0" borderId="1" xfId="0" applyFont="1" applyBorder="1" applyAlignment="1">
      <alignment horizontal="center" vertical="center"/>
    </xf>
    <xf numFmtId="0" fontId="1" fillId="0" borderId="0" xfId="0" applyFont="1" applyAlignment="1">
      <alignment horizontal="center" vertical="center" wrapText="1"/>
    </xf>
    <xf numFmtId="0" fontId="7" fillId="0" borderId="0" xfId="0" applyFont="1" applyAlignment="1">
      <alignment horizontal="center" vertical="center"/>
    </xf>
    <xf numFmtId="49" fontId="1" fillId="0" borderId="4" xfId="0" applyNumberFormat="1" applyFont="1" applyBorder="1" applyAlignment="1">
      <alignment horizontal="center" vertical="center"/>
    </xf>
    <xf numFmtId="0" fontId="1" fillId="0" borderId="4" xfId="0" applyFont="1" applyBorder="1" applyAlignment="1">
      <alignment horizontal="center" vertical="center" wrapText="1"/>
    </xf>
    <xf numFmtId="0" fontId="8" fillId="0" borderId="4" xfId="0" applyFont="1" applyBorder="1" applyAlignment="1">
      <alignment horizontal="center" vertical="center"/>
    </xf>
    <xf numFmtId="49" fontId="4" fillId="3" borderId="1" xfId="0" applyNumberFormat="1" applyFont="1" applyFill="1" applyBorder="1" applyAlignment="1">
      <alignment horizontal="center" vertical="center" wrapText="1"/>
    </xf>
    <xf numFmtId="0" fontId="9" fillId="3" borderId="1" xfId="0" applyFont="1" applyFill="1" applyBorder="1" applyAlignment="1">
      <alignment horizontal="center" vertical="center" wrapText="1"/>
    </xf>
    <xf numFmtId="49" fontId="4" fillId="5" borderId="1" xfId="0" applyNumberFormat="1" applyFont="1" applyFill="1" applyBorder="1" applyAlignment="1">
      <alignment horizontal="center" vertical="center" wrapText="1"/>
    </xf>
    <xf numFmtId="49" fontId="2" fillId="5" borderId="1" xfId="0" applyNumberFormat="1" applyFont="1" applyFill="1" applyBorder="1" applyAlignment="1">
      <alignment horizontal="center" vertical="center" wrapText="1"/>
    </xf>
    <xf numFmtId="0" fontId="9" fillId="5" borderId="1" xfId="0" applyFont="1" applyFill="1" applyBorder="1" applyAlignment="1">
      <alignment horizontal="center" vertical="center"/>
    </xf>
    <xf numFmtId="49" fontId="4" fillId="0" borderId="1" xfId="0" applyNumberFormat="1" applyFont="1" applyBorder="1" applyAlignment="1">
      <alignment horizontal="center" vertical="center" wrapText="1"/>
    </xf>
    <xf numFmtId="49" fontId="4" fillId="4" borderId="1" xfId="0" quotePrefix="1" applyNumberFormat="1" applyFont="1" applyFill="1" applyBorder="1" applyAlignment="1">
      <alignment horizontal="center" vertical="center" wrapText="1"/>
    </xf>
    <xf numFmtId="0" fontId="1" fillId="0" borderId="1" xfId="0" applyFont="1" applyBorder="1" applyAlignment="1">
      <alignment horizontal="center" vertical="center" wrapText="1"/>
    </xf>
    <xf numFmtId="49" fontId="4" fillId="0" borderId="1" xfId="0" quotePrefix="1" applyNumberFormat="1" applyFont="1" applyBorder="1" applyAlignment="1">
      <alignment horizontal="center" vertical="center" wrapText="1"/>
    </xf>
    <xf numFmtId="49" fontId="4" fillId="5" borderId="1" xfId="0" quotePrefix="1" applyNumberFormat="1" applyFont="1" applyFill="1" applyBorder="1" applyAlignment="1">
      <alignment horizontal="center" vertical="center" wrapText="1"/>
    </xf>
    <xf numFmtId="0" fontId="11" fillId="5" borderId="1" xfId="0" applyFont="1" applyFill="1" applyBorder="1" applyAlignment="1">
      <alignment horizontal="center" vertical="center"/>
    </xf>
    <xf numFmtId="49" fontId="9" fillId="5" borderId="1" xfId="0" quotePrefix="1" applyNumberFormat="1" applyFont="1" applyFill="1" applyBorder="1" applyAlignment="1">
      <alignment horizontal="center" vertical="center" wrapText="1"/>
    </xf>
    <xf numFmtId="0" fontId="3" fillId="0" borderId="1" xfId="0" applyFont="1" applyBorder="1" applyAlignment="1">
      <alignment horizontal="center" vertical="center"/>
    </xf>
    <xf numFmtId="49" fontId="9" fillId="5" borderId="1" xfId="0" applyNumberFormat="1" applyFont="1" applyFill="1" applyBorder="1" applyAlignment="1">
      <alignment horizontal="center" vertical="center" wrapText="1"/>
    </xf>
    <xf numFmtId="0" fontId="21" fillId="0" borderId="1" xfId="0" applyFont="1" applyBorder="1" applyAlignment="1">
      <alignment horizontal="center" vertical="center" wrapText="1"/>
    </xf>
    <xf numFmtId="0" fontId="14" fillId="4" borderId="1" xfId="0" applyFont="1" applyFill="1" applyBorder="1" applyAlignment="1">
      <alignment horizontal="center" vertical="center" wrapText="1"/>
    </xf>
    <xf numFmtId="0" fontId="1" fillId="0" borderId="1" xfId="3" applyFont="1" applyBorder="1" applyAlignment="1">
      <alignment horizontal="center" vertical="center" wrapText="1"/>
    </xf>
    <xf numFmtId="0" fontId="2" fillId="0" borderId="1" xfId="3" applyFont="1" applyBorder="1" applyAlignment="1">
      <alignment horizontal="center" vertical="center" wrapText="1"/>
    </xf>
    <xf numFmtId="0" fontId="9" fillId="5" borderId="1" xfId="0" applyFont="1" applyFill="1" applyBorder="1" applyAlignment="1">
      <alignment horizontal="center" vertical="center" wrapText="1"/>
    </xf>
    <xf numFmtId="0" fontId="6" fillId="0" borderId="0" xfId="0" applyFont="1" applyAlignment="1">
      <alignment horizontal="center" vertical="center" wrapText="1"/>
    </xf>
    <xf numFmtId="0" fontId="7" fillId="0" borderId="0" xfId="0" applyFont="1" applyAlignment="1">
      <alignment horizontal="left" vertical="center"/>
    </xf>
    <xf numFmtId="0" fontId="11" fillId="5" borderId="1" xfId="0" applyFont="1" applyFill="1" applyBorder="1" applyAlignment="1">
      <alignment horizontal="center" vertical="center" wrapText="1"/>
    </xf>
    <xf numFmtId="49" fontId="1" fillId="0" borderId="4" xfId="0" applyNumberFormat="1" applyFont="1" applyBorder="1" applyAlignment="1">
      <alignment horizontal="left" vertical="center"/>
    </xf>
    <xf numFmtId="0" fontId="18" fillId="2" borderId="0" xfId="0" applyFont="1" applyFill="1" applyAlignment="1" applyProtection="1">
      <alignment horizontal="left" vertical="center"/>
      <protection locked="0"/>
    </xf>
    <xf numFmtId="0" fontId="18" fillId="0" borderId="0" xfId="0" applyFont="1" applyAlignment="1" applyProtection="1">
      <alignment horizontal="left" vertical="center"/>
      <protection locked="0"/>
    </xf>
    <xf numFmtId="0" fontId="18" fillId="2" borderId="0" xfId="0" applyFont="1" applyFill="1" applyAlignment="1" applyProtection="1">
      <alignment horizontal="center" vertical="center"/>
      <protection locked="0"/>
    </xf>
    <xf numFmtId="0" fontId="18" fillId="0" borderId="0" xfId="0" applyFont="1" applyAlignment="1" applyProtection="1">
      <alignment horizontal="center" vertical="center"/>
      <protection locked="0"/>
    </xf>
    <xf numFmtId="0" fontId="0" fillId="0" borderId="0" xfId="0" applyProtection="1">
      <protection locked="0"/>
    </xf>
    <xf numFmtId="0" fontId="0" fillId="2" borderId="0" xfId="0" applyFill="1" applyProtection="1">
      <protection locked="0"/>
    </xf>
    <xf numFmtId="0" fontId="0" fillId="0" borderId="0" xfId="0" applyAlignment="1" applyProtection="1">
      <alignment horizontal="center" vertical="center"/>
      <protection locked="0"/>
    </xf>
    <xf numFmtId="0" fontId="1" fillId="6" borderId="1" xfId="0" applyFont="1" applyFill="1" applyBorder="1" applyAlignment="1">
      <alignment horizontal="center" vertical="center" wrapText="1"/>
    </xf>
    <xf numFmtId="164" fontId="24" fillId="11" borderId="0" xfId="5" applyNumberFormat="1" applyFont="1" applyFill="1" applyBorder="1" applyAlignment="1" applyProtection="1">
      <alignment horizontal="right" vertical="center"/>
    </xf>
    <xf numFmtId="0" fontId="27" fillId="10" borderId="22" xfId="8" applyFont="1" applyBorder="1" applyAlignment="1" applyProtection="1">
      <alignment horizontal="center" vertical="center" wrapText="1"/>
    </xf>
    <xf numFmtId="0" fontId="27" fillId="10" borderId="14" xfId="8" applyFont="1" applyBorder="1" applyAlignment="1" applyProtection="1">
      <alignment horizontal="center" vertical="center"/>
    </xf>
    <xf numFmtId="0" fontId="27" fillId="10" borderId="14" xfId="8" applyFont="1" applyBorder="1" applyAlignment="1" applyProtection="1">
      <alignment horizontal="center" vertical="center" wrapText="1"/>
    </xf>
    <xf numFmtId="164" fontId="28" fillId="9" borderId="15" xfId="7" applyNumberFormat="1" applyFont="1" applyBorder="1" applyAlignment="1" applyProtection="1">
      <alignment horizontal="center" vertical="center" wrapText="1"/>
    </xf>
    <xf numFmtId="0" fontId="28" fillId="9" borderId="16" xfId="7" applyFont="1" applyBorder="1" applyAlignment="1" applyProtection="1">
      <alignment horizontal="left" vertical="center" wrapText="1"/>
    </xf>
    <xf numFmtId="165" fontId="23" fillId="9" borderId="17" xfId="7" applyNumberFormat="1" applyBorder="1" applyAlignment="1" applyProtection="1">
      <alignment horizontal="right" vertical="center" wrapText="1"/>
    </xf>
    <xf numFmtId="165" fontId="23" fillId="9" borderId="15" xfId="7" applyNumberFormat="1" applyBorder="1" applyAlignment="1" applyProtection="1">
      <alignment horizontal="right" vertical="center" wrapText="1"/>
    </xf>
    <xf numFmtId="164" fontId="25" fillId="2" borderId="12" xfId="4" applyNumberFormat="1" applyFont="1" applyFill="1" applyBorder="1" applyAlignment="1" applyProtection="1">
      <alignment horizontal="center" vertical="center" wrapText="1"/>
    </xf>
    <xf numFmtId="0" fontId="26" fillId="2" borderId="12" xfId="4" applyFont="1" applyFill="1" applyBorder="1" applyAlignment="1" applyProtection="1">
      <alignment horizontal="left" vertical="center"/>
    </xf>
    <xf numFmtId="164" fontId="28" fillId="9" borderId="12" xfId="7" applyNumberFormat="1" applyFont="1" applyBorder="1" applyAlignment="1" applyProtection="1">
      <alignment horizontal="center" vertical="center" wrapText="1"/>
    </xf>
    <xf numFmtId="0" fontId="28" fillId="9" borderId="12" xfId="7" applyFont="1" applyBorder="1" applyAlignment="1" applyProtection="1">
      <alignment vertical="center" wrapText="1"/>
    </xf>
    <xf numFmtId="165" fontId="23" fillId="9" borderId="12" xfId="7" applyNumberFormat="1" applyBorder="1" applyAlignment="1" applyProtection="1">
      <alignment horizontal="right" vertical="center" wrapText="1"/>
    </xf>
    <xf numFmtId="165" fontId="23" fillId="9" borderId="21" xfId="7" applyNumberFormat="1" applyBorder="1" applyAlignment="1" applyProtection="1">
      <alignment horizontal="right" vertical="center" wrapText="1"/>
    </xf>
    <xf numFmtId="0" fontId="25" fillId="2" borderId="12" xfId="4" applyFont="1" applyFill="1" applyBorder="1" applyAlignment="1" applyProtection="1">
      <alignment horizontal="left" vertical="center" wrapText="1"/>
    </xf>
    <xf numFmtId="0" fontId="28" fillId="9" borderId="12" xfId="7" applyFont="1" applyBorder="1" applyAlignment="1" applyProtection="1">
      <alignment horizontal="center" vertical="center"/>
    </xf>
    <xf numFmtId="0" fontId="28" fillId="9" borderId="12" xfId="7" applyFont="1" applyBorder="1" applyAlignment="1" applyProtection="1">
      <alignment horizontal="left" vertical="center"/>
    </xf>
    <xf numFmtId="164" fontId="26" fillId="2" borderId="12" xfId="4" applyNumberFormat="1" applyFont="1" applyFill="1" applyBorder="1" applyAlignment="1" applyProtection="1">
      <alignment horizontal="center" vertical="center"/>
    </xf>
    <xf numFmtId="164" fontId="28" fillId="12" borderId="12" xfId="7" applyNumberFormat="1" applyFont="1" applyFill="1" applyBorder="1" applyAlignment="1" applyProtection="1">
      <alignment horizontal="center" vertical="center" wrapText="1"/>
    </xf>
    <xf numFmtId="0" fontId="28" fillId="12" borderId="12" xfId="7" applyFont="1" applyFill="1" applyBorder="1" applyAlignment="1" applyProtection="1">
      <alignment horizontal="left" vertical="center"/>
    </xf>
    <xf numFmtId="165" fontId="23" fillId="12" borderId="21" xfId="7" applyNumberFormat="1" applyFill="1" applyBorder="1" applyAlignment="1" applyProtection="1">
      <alignment horizontal="right" vertical="center" wrapText="1"/>
    </xf>
    <xf numFmtId="0" fontId="26" fillId="2" borderId="12" xfId="4" applyFont="1" applyFill="1" applyBorder="1" applyAlignment="1" applyProtection="1">
      <alignment horizontal="left" vertical="center" wrapText="1"/>
    </xf>
    <xf numFmtId="164" fontId="26" fillId="2" borderId="12" xfId="4" applyNumberFormat="1" applyFont="1" applyFill="1" applyBorder="1" applyAlignment="1" applyProtection="1">
      <alignment horizontal="center" vertical="center" wrapText="1"/>
    </xf>
    <xf numFmtId="164" fontId="26" fillId="4" borderId="12" xfId="4" applyNumberFormat="1" applyFont="1" applyFill="1" applyBorder="1" applyAlignment="1" applyProtection="1">
      <alignment horizontal="center" vertical="center" wrapText="1"/>
    </xf>
    <xf numFmtId="0" fontId="28" fillId="9" borderId="12" xfId="7" applyFont="1" applyBorder="1" applyAlignment="1" applyProtection="1">
      <alignment horizontal="center"/>
    </xf>
    <xf numFmtId="0" fontId="28" fillId="9" borderId="12" xfId="7" applyFont="1" applyBorder="1" applyProtection="1"/>
    <xf numFmtId="164" fontId="26" fillId="4" borderId="19" xfId="4" applyNumberFormat="1" applyFont="1" applyFill="1" applyBorder="1" applyAlignment="1" applyProtection="1">
      <alignment horizontal="center" vertical="center" wrapText="1"/>
    </xf>
    <xf numFmtId="0" fontId="26" fillId="2" borderId="19" xfId="4" applyFont="1" applyFill="1" applyBorder="1" applyAlignment="1" applyProtection="1">
      <alignment horizontal="left" vertical="center" wrapText="1"/>
    </xf>
    <xf numFmtId="164" fontId="26" fillId="4" borderId="18" xfId="4" applyNumberFormat="1" applyFont="1" applyFill="1" applyBorder="1" applyAlignment="1" applyProtection="1">
      <alignment horizontal="center" vertical="center" wrapText="1"/>
    </xf>
    <xf numFmtId="0" fontId="26" fillId="2" borderId="18" xfId="4" applyFont="1" applyFill="1" applyBorder="1" applyAlignment="1" applyProtection="1">
      <alignment horizontal="left" vertical="center" wrapText="1"/>
    </xf>
    <xf numFmtId="164" fontId="30" fillId="4" borderId="12" xfId="4" applyNumberFormat="1" applyFont="1" applyFill="1" applyBorder="1" applyAlignment="1" applyProtection="1">
      <alignment horizontal="center" vertical="center" wrapText="1"/>
    </xf>
    <xf numFmtId="0" fontId="26" fillId="2" borderId="12" xfId="4" applyFont="1" applyFill="1" applyBorder="1" applyAlignment="1" applyProtection="1">
      <alignment vertical="center" wrapText="1"/>
    </xf>
    <xf numFmtId="0" fontId="26" fillId="2" borderId="20" xfId="4" applyFont="1" applyFill="1" applyBorder="1" applyAlignment="1" applyProtection="1">
      <alignment horizontal="left" vertical="center" wrapText="1"/>
    </xf>
    <xf numFmtId="164" fontId="24" fillId="11" borderId="20" xfId="5" applyNumberFormat="1" applyFont="1" applyFill="1" applyBorder="1" applyAlignment="1" applyProtection="1">
      <alignment horizontal="right" vertical="center"/>
    </xf>
    <xf numFmtId="0" fontId="17" fillId="0" borderId="0" xfId="0" applyFont="1" applyAlignment="1" applyProtection="1">
      <alignment horizontal="right" wrapText="1"/>
      <protection locked="0"/>
    </xf>
    <xf numFmtId="0" fontId="17" fillId="2" borderId="0" xfId="0" applyFont="1" applyFill="1" applyAlignment="1" applyProtection="1">
      <alignment horizontal="right" wrapText="1"/>
      <protection locked="0"/>
    </xf>
    <xf numFmtId="165" fontId="26" fillId="2" borderId="21" xfId="4" applyNumberFormat="1" applyFont="1" applyFill="1" applyBorder="1" applyAlignment="1" applyProtection="1">
      <alignment horizontal="right" vertical="center" wrapText="1"/>
    </xf>
    <xf numFmtId="165" fontId="23" fillId="12" borderId="12" xfId="7" applyNumberFormat="1" applyFill="1" applyBorder="1" applyAlignment="1" applyProtection="1">
      <alignment horizontal="right" vertical="center" wrapText="1"/>
    </xf>
    <xf numFmtId="165" fontId="23" fillId="9" borderId="12" xfId="7" applyNumberFormat="1" applyBorder="1" applyAlignment="1" applyProtection="1">
      <alignment horizontal="right" wrapText="1"/>
    </xf>
    <xf numFmtId="2" fontId="24" fillId="11" borderId="13" xfId="5" applyNumberFormat="1" applyFont="1" applyFill="1" applyBorder="1" applyAlignment="1" applyProtection="1">
      <alignment horizontal="right" vertical="center" wrapText="1"/>
    </xf>
    <xf numFmtId="2" fontId="28" fillId="9" borderId="23" xfId="7" applyNumberFormat="1" applyFont="1" applyBorder="1" applyAlignment="1" applyProtection="1">
      <alignment horizontal="right" vertical="center" wrapText="1"/>
    </xf>
    <xf numFmtId="2" fontId="24" fillId="11" borderId="11" xfId="5" applyNumberFormat="1" applyFont="1" applyFill="1" applyBorder="1" applyAlignment="1" applyProtection="1">
      <alignment horizontal="right" vertical="center" wrapText="1"/>
    </xf>
    <xf numFmtId="2" fontId="24" fillId="11" borderId="0" xfId="5" applyNumberFormat="1" applyFont="1" applyFill="1" applyBorder="1" applyAlignment="1" applyProtection="1">
      <alignment horizontal="right" vertical="center" wrapText="1"/>
    </xf>
    <xf numFmtId="2" fontId="28" fillId="9" borderId="24" xfId="7" applyNumberFormat="1" applyFont="1" applyBorder="1" applyAlignment="1" applyProtection="1">
      <alignment horizontal="right" vertical="center" wrapText="1"/>
    </xf>
    <xf numFmtId="0" fontId="32" fillId="2" borderId="0" xfId="0" applyFont="1" applyFill="1"/>
    <xf numFmtId="165" fontId="26" fillId="2" borderId="12" xfId="4" applyNumberFormat="1" applyFont="1" applyFill="1" applyBorder="1" applyAlignment="1" applyProtection="1">
      <alignment horizontal="right" vertical="center" wrapText="1"/>
      <protection locked="0"/>
    </xf>
    <xf numFmtId="165" fontId="0" fillId="0" borderId="0" xfId="0" applyNumberFormat="1" applyProtection="1">
      <protection locked="0"/>
    </xf>
    <xf numFmtId="0" fontId="24" fillId="2" borderId="0" xfId="0" applyFont="1" applyFill="1" applyAlignment="1">
      <alignment horizontal="left" wrapText="1"/>
    </xf>
    <xf numFmtId="0" fontId="25" fillId="2" borderId="0" xfId="0" applyFont="1" applyFill="1" applyAlignment="1">
      <alignment horizontal="left" wrapText="1"/>
    </xf>
    <xf numFmtId="0" fontId="22" fillId="2" borderId="13" xfId="4" applyFill="1" applyBorder="1" applyAlignment="1" applyProtection="1">
      <alignment horizontal="center"/>
      <protection locked="0"/>
    </xf>
    <xf numFmtId="0" fontId="0" fillId="2" borderId="0" xfId="5" applyFont="1" applyFill="1" applyBorder="1" applyAlignment="1" applyProtection="1">
      <alignment horizontal="center" vertical="center"/>
      <protection locked="0"/>
    </xf>
    <xf numFmtId="0" fontId="31" fillId="2" borderId="10" xfId="0" applyFont="1" applyFill="1" applyBorder="1" applyAlignment="1" applyProtection="1">
      <alignment horizontal="center" vertical="center"/>
      <protection locked="0"/>
    </xf>
    <xf numFmtId="0" fontId="18" fillId="2" borderId="9" xfId="0" applyFont="1" applyFill="1" applyBorder="1" applyAlignment="1" applyProtection="1">
      <alignment horizontal="center" vertical="center"/>
      <protection locked="0"/>
    </xf>
    <xf numFmtId="49" fontId="4" fillId="4" borderId="3" xfId="0" quotePrefix="1" applyNumberFormat="1" applyFont="1" applyFill="1" applyBorder="1" applyAlignment="1">
      <alignment horizontal="center" vertical="center" wrapText="1"/>
    </xf>
    <xf numFmtId="49" fontId="4" fillId="4" borderId="5" xfId="0" quotePrefix="1" applyNumberFormat="1" applyFont="1" applyFill="1" applyBorder="1" applyAlignment="1">
      <alignment horizontal="center" vertical="center" wrapText="1"/>
    </xf>
    <xf numFmtId="49" fontId="4" fillId="4" borderId="2" xfId="0" quotePrefix="1" applyNumberFormat="1" applyFont="1" applyFill="1" applyBorder="1" applyAlignment="1">
      <alignment horizontal="center" vertical="center" wrapText="1"/>
    </xf>
    <xf numFmtId="49" fontId="4" fillId="0" borderId="3" xfId="0" quotePrefix="1" applyNumberFormat="1" applyFont="1" applyBorder="1" applyAlignment="1">
      <alignment horizontal="center" vertical="center" wrapText="1"/>
    </xf>
    <xf numFmtId="49" fontId="4" fillId="0" borderId="5" xfId="0" quotePrefix="1" applyNumberFormat="1" applyFont="1" applyBorder="1" applyAlignment="1">
      <alignment horizontal="center" vertical="center" wrapText="1"/>
    </xf>
    <xf numFmtId="49" fontId="4" fillId="0" borderId="2" xfId="0" quotePrefix="1" applyNumberFormat="1" applyFont="1" applyBorder="1" applyAlignment="1">
      <alignment horizontal="center" vertical="center" wrapText="1"/>
    </xf>
    <xf numFmtId="164" fontId="4" fillId="4" borderId="3" xfId="0" applyNumberFormat="1" applyFont="1" applyFill="1" applyBorder="1" applyAlignment="1">
      <alignment horizontal="center" vertical="center" wrapText="1"/>
    </xf>
    <xf numFmtId="164" fontId="4" fillId="4" borderId="5" xfId="0" applyNumberFormat="1" applyFont="1" applyFill="1" applyBorder="1" applyAlignment="1">
      <alignment horizontal="center" vertical="center" wrapText="1"/>
    </xf>
    <xf numFmtId="164" fontId="4" fillId="4" borderId="2" xfId="0" applyNumberFormat="1" applyFont="1" applyFill="1" applyBorder="1" applyAlignment="1">
      <alignment horizontal="center" vertical="center" wrapText="1"/>
    </xf>
    <xf numFmtId="0" fontId="4" fillId="4" borderId="3"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2" fillId="4" borderId="3"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2" fillId="4" borderId="5" xfId="0" applyFont="1" applyFill="1" applyBorder="1" applyAlignment="1">
      <alignment horizontal="center" vertical="center" wrapText="1"/>
    </xf>
    <xf numFmtId="0" fontId="1" fillId="0" borderId="1" xfId="0" applyFont="1" applyBorder="1" applyAlignment="1">
      <alignment horizontal="center" vertical="center"/>
    </xf>
    <xf numFmtId="0" fontId="1" fillId="0" borderId="3" xfId="0" applyFont="1" applyBorder="1" applyAlignment="1">
      <alignment horizontal="center" vertical="center"/>
    </xf>
    <xf numFmtId="0" fontId="1" fillId="0" borderId="5" xfId="0" applyFont="1" applyBorder="1" applyAlignment="1">
      <alignment horizontal="center" vertical="center"/>
    </xf>
    <xf numFmtId="0" fontId="1" fillId="0" borderId="2" xfId="0" applyFont="1" applyBorder="1" applyAlignment="1">
      <alignment horizontal="center" vertical="center"/>
    </xf>
    <xf numFmtId="164" fontId="4" fillId="4" borderId="1" xfId="0" applyNumberFormat="1" applyFont="1" applyFill="1" applyBorder="1" applyAlignment="1">
      <alignment horizontal="center" vertical="center" wrapText="1"/>
    </xf>
    <xf numFmtId="0" fontId="4" fillId="4" borderId="1" xfId="0" applyFont="1" applyFill="1" applyBorder="1" applyAlignment="1">
      <alignment horizontal="center" vertical="center" wrapText="1"/>
    </xf>
    <xf numFmtId="0" fontId="2" fillId="0" borderId="1" xfId="0" applyFont="1" applyBorder="1" applyAlignment="1">
      <alignment horizontal="center" vertical="center" wrapText="1"/>
    </xf>
    <xf numFmtId="49" fontId="4" fillId="0" borderId="1" xfId="0" applyNumberFormat="1" applyFont="1" applyBorder="1" applyAlignment="1">
      <alignment horizontal="center" vertical="center" wrapText="1"/>
    </xf>
    <xf numFmtId="164" fontId="4" fillId="0" borderId="1" xfId="0" applyNumberFormat="1" applyFont="1" applyBorder="1" applyAlignment="1">
      <alignment horizontal="center" vertical="center" wrapText="1"/>
    </xf>
    <xf numFmtId="49" fontId="4" fillId="0" borderId="3" xfId="0" applyNumberFormat="1" applyFont="1" applyBorder="1" applyAlignment="1">
      <alignment horizontal="center" vertical="center" wrapText="1"/>
    </xf>
    <xf numFmtId="49" fontId="4" fillId="0" borderId="5" xfId="0" applyNumberFormat="1" applyFont="1" applyBorder="1" applyAlignment="1">
      <alignment horizontal="center" vertical="center" wrapText="1"/>
    </xf>
    <xf numFmtId="49" fontId="4" fillId="0" borderId="2" xfId="0" applyNumberFormat="1" applyFont="1" applyBorder="1" applyAlignment="1">
      <alignment horizontal="center" vertical="center" wrapText="1"/>
    </xf>
    <xf numFmtId="0" fontId="19" fillId="0" borderId="4" xfId="0" applyFont="1" applyBorder="1" applyAlignment="1">
      <alignment horizontal="center" vertical="center" wrapText="1"/>
    </xf>
    <xf numFmtId="49" fontId="2" fillId="4" borderId="3" xfId="0" applyNumberFormat="1" applyFont="1" applyFill="1" applyBorder="1" applyAlignment="1">
      <alignment horizontal="center" vertical="center" wrapText="1"/>
    </xf>
    <xf numFmtId="49" fontId="2" fillId="4" borderId="5" xfId="0" applyNumberFormat="1" applyFont="1" applyFill="1" applyBorder="1" applyAlignment="1">
      <alignment horizontal="center" vertical="center" wrapText="1"/>
    </xf>
    <xf numFmtId="49" fontId="2" fillId="4" borderId="2" xfId="0" applyNumberFormat="1" applyFont="1" applyFill="1" applyBorder="1" applyAlignment="1">
      <alignment horizontal="center" vertical="center" wrapText="1"/>
    </xf>
    <xf numFmtId="0" fontId="2" fillId="0" borderId="3"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164" fontId="2" fillId="4" borderId="3" xfId="0" applyNumberFormat="1" applyFont="1" applyFill="1" applyBorder="1" applyAlignment="1">
      <alignment horizontal="center" vertical="center" wrapText="1"/>
    </xf>
    <xf numFmtId="164" fontId="2" fillId="4" borderId="5" xfId="0" applyNumberFormat="1" applyFont="1" applyFill="1" applyBorder="1" applyAlignment="1">
      <alignment horizontal="center" vertical="center" wrapText="1"/>
    </xf>
    <xf numFmtId="164" fontId="2" fillId="4" borderId="2" xfId="0" applyNumberFormat="1" applyFont="1" applyFill="1" applyBorder="1" applyAlignment="1">
      <alignment horizontal="center" vertical="center" wrapText="1"/>
    </xf>
    <xf numFmtId="0" fontId="4" fillId="0" borderId="1" xfId="0" applyFont="1" applyBorder="1" applyAlignment="1">
      <alignment horizontal="center" vertical="center" wrapText="1"/>
    </xf>
    <xf numFmtId="0" fontId="0" fillId="0" borderId="1" xfId="0" applyBorder="1" applyAlignment="1">
      <alignment horizontal="center" vertical="center" wrapText="1"/>
    </xf>
    <xf numFmtId="49" fontId="4" fillId="4" borderId="1" xfId="0" quotePrefix="1" applyNumberFormat="1" applyFont="1" applyFill="1" applyBorder="1" applyAlignment="1">
      <alignment horizontal="center" vertical="center" wrapText="1"/>
    </xf>
    <xf numFmtId="164" fontId="2" fillId="4" borderId="1" xfId="0" applyNumberFormat="1" applyFont="1" applyFill="1" applyBorder="1" applyAlignment="1">
      <alignment horizontal="center" vertical="center" wrapText="1"/>
    </xf>
    <xf numFmtId="0" fontId="1" fillId="0" borderId="1" xfId="0" applyFont="1" applyBorder="1" applyAlignment="1">
      <alignment horizontal="center" vertical="center" wrapText="1"/>
    </xf>
    <xf numFmtId="0" fontId="2" fillId="4" borderId="1" xfId="0" applyFont="1" applyFill="1" applyBorder="1" applyAlignment="1">
      <alignment horizontal="center" vertical="center" wrapText="1"/>
    </xf>
    <xf numFmtId="0" fontId="1" fillId="0" borderId="3" xfId="0" applyFont="1" applyBorder="1" applyAlignment="1">
      <alignment horizontal="center" vertical="center" wrapText="1"/>
    </xf>
    <xf numFmtId="0" fontId="1" fillId="0" borderId="5" xfId="0" applyFont="1" applyBorder="1" applyAlignment="1">
      <alignment horizontal="center" vertical="center" wrapText="1"/>
    </xf>
    <xf numFmtId="0" fontId="1" fillId="0" borderId="2" xfId="0" applyFont="1" applyBorder="1" applyAlignment="1">
      <alignment horizontal="center" vertical="center" wrapText="1"/>
    </xf>
    <xf numFmtId="49" fontId="4" fillId="4" borderId="1" xfId="0" quotePrefix="1" applyNumberFormat="1" applyFont="1" applyFill="1" applyBorder="1" applyAlignment="1">
      <alignment horizontal="center" vertical="center"/>
    </xf>
    <xf numFmtId="49" fontId="4" fillId="0" borderId="3" xfId="0" quotePrefix="1" applyNumberFormat="1" applyFont="1" applyBorder="1" applyAlignment="1">
      <alignment horizontal="center" vertical="center"/>
    </xf>
    <xf numFmtId="49" fontId="4" fillId="0" borderId="2" xfId="0" quotePrefix="1" applyNumberFormat="1" applyFont="1" applyBorder="1" applyAlignment="1">
      <alignment horizontal="center" vertical="center"/>
    </xf>
    <xf numFmtId="164" fontId="4" fillId="0" borderId="3" xfId="0" applyNumberFormat="1" applyFont="1" applyBorder="1" applyAlignment="1">
      <alignment horizontal="center" vertical="center" wrapText="1"/>
    </xf>
    <xf numFmtId="164" fontId="4" fillId="0" borderId="2" xfId="0" applyNumberFormat="1" applyFont="1" applyBorder="1" applyAlignment="1">
      <alignment horizontal="center" vertical="center" wrapText="1"/>
    </xf>
    <xf numFmtId="0" fontId="4" fillId="0" borderId="3" xfId="0" applyFont="1" applyBorder="1" applyAlignment="1">
      <alignment horizontal="center" vertical="center" wrapText="1"/>
    </xf>
    <xf numFmtId="0" fontId="4" fillId="0" borderId="2" xfId="0" applyFont="1" applyBorder="1" applyAlignment="1">
      <alignment horizontal="center" vertical="center" wrapText="1"/>
    </xf>
    <xf numFmtId="49" fontId="4" fillId="0" borderId="5" xfId="0" quotePrefix="1" applyNumberFormat="1" applyFont="1" applyBorder="1" applyAlignment="1">
      <alignment horizontal="center" vertical="center"/>
    </xf>
    <xf numFmtId="49" fontId="4" fillId="0" borderId="1" xfId="0" quotePrefix="1" applyNumberFormat="1" applyFont="1" applyBorder="1" applyAlignment="1">
      <alignment horizontal="center" vertical="center" wrapText="1"/>
    </xf>
    <xf numFmtId="49" fontId="4" fillId="0" borderId="1" xfId="0" quotePrefix="1" applyNumberFormat="1" applyFont="1" applyBorder="1" applyAlignment="1">
      <alignment horizontal="center" vertical="center"/>
    </xf>
    <xf numFmtId="164" fontId="12" fillId="0" borderId="1" xfId="0" applyNumberFormat="1" applyFont="1" applyBorder="1" applyAlignment="1">
      <alignment horizontal="center" vertical="center" wrapText="1"/>
    </xf>
    <xf numFmtId="49" fontId="4" fillId="4" borderId="6" xfId="0" quotePrefix="1" applyNumberFormat="1" applyFont="1" applyFill="1" applyBorder="1" applyAlignment="1">
      <alignment horizontal="center" vertical="center" wrapText="1"/>
    </xf>
    <xf numFmtId="49" fontId="4" fillId="4" borderId="0" xfId="0" quotePrefix="1" applyNumberFormat="1" applyFont="1" applyFill="1" applyAlignment="1">
      <alignment horizontal="center" vertical="center" wrapText="1"/>
    </xf>
    <xf numFmtId="49" fontId="4" fillId="4" borderId="4" xfId="0" quotePrefix="1" applyNumberFormat="1" applyFont="1" applyFill="1" applyBorder="1" applyAlignment="1">
      <alignment horizontal="center" vertical="center" wrapText="1"/>
    </xf>
    <xf numFmtId="164" fontId="3" fillId="4" borderId="1" xfId="0" applyNumberFormat="1" applyFont="1" applyFill="1" applyBorder="1" applyAlignment="1">
      <alignment horizontal="center" vertical="center" wrapText="1"/>
    </xf>
    <xf numFmtId="0" fontId="2" fillId="0" borderId="6" xfId="0" applyFont="1" applyBorder="1" applyAlignment="1">
      <alignment horizontal="center" vertical="center" wrapText="1"/>
    </xf>
    <xf numFmtId="0" fontId="2" fillId="0" borderId="0" xfId="0" applyFont="1" applyAlignment="1">
      <alignment horizontal="center" vertical="center" wrapText="1"/>
    </xf>
    <xf numFmtId="0" fontId="2" fillId="0" borderId="4" xfId="0" applyFont="1" applyBorder="1" applyAlignment="1">
      <alignment horizontal="center" vertical="center" wrapText="1"/>
    </xf>
    <xf numFmtId="49" fontId="2" fillId="4" borderId="3" xfId="0" quotePrefix="1" applyNumberFormat="1" applyFont="1" applyFill="1" applyBorder="1" applyAlignment="1">
      <alignment horizontal="center" vertical="center" wrapText="1"/>
    </xf>
    <xf numFmtId="49" fontId="2" fillId="4" borderId="5" xfId="0" quotePrefix="1" applyNumberFormat="1" applyFont="1" applyFill="1" applyBorder="1" applyAlignment="1">
      <alignment horizontal="center" vertical="center" wrapText="1"/>
    </xf>
    <xf numFmtId="49" fontId="2" fillId="0" borderId="3" xfId="0" quotePrefix="1" applyNumberFormat="1" applyFont="1" applyBorder="1" applyAlignment="1">
      <alignment horizontal="center" vertical="center" wrapText="1"/>
    </xf>
    <xf numFmtId="49" fontId="2" fillId="0" borderId="2" xfId="0" quotePrefix="1" applyNumberFormat="1" applyFont="1" applyBorder="1" applyAlignment="1">
      <alignment horizontal="center" vertical="center" wrapText="1"/>
    </xf>
    <xf numFmtId="0" fontId="11" fillId="0" borderId="1" xfId="0" applyFont="1" applyBorder="1" applyAlignment="1">
      <alignment horizontal="center" vertical="center" wrapText="1"/>
    </xf>
    <xf numFmtId="164" fontId="2" fillId="0" borderId="1" xfId="0" applyNumberFormat="1" applyFont="1" applyBorder="1" applyAlignment="1">
      <alignment horizontal="center" vertical="center" wrapText="1"/>
    </xf>
    <xf numFmtId="164" fontId="12" fillId="0" borderId="3" xfId="0" applyNumberFormat="1" applyFont="1" applyBorder="1" applyAlignment="1">
      <alignment horizontal="center" vertical="center" wrapText="1"/>
    </xf>
    <xf numFmtId="164" fontId="12" fillId="0" borderId="5" xfId="0" applyNumberFormat="1" applyFont="1" applyBorder="1" applyAlignment="1">
      <alignment horizontal="center" vertical="center" wrapText="1"/>
    </xf>
    <xf numFmtId="164" fontId="12" fillId="0" borderId="2" xfId="0" applyNumberFormat="1" applyFont="1" applyBorder="1" applyAlignment="1">
      <alignment horizontal="center" vertical="center" wrapText="1"/>
    </xf>
    <xf numFmtId="0" fontId="4" fillId="0" borderId="5" xfId="0" applyFont="1" applyBorder="1" applyAlignment="1">
      <alignment horizontal="center" vertical="center" wrapText="1"/>
    </xf>
    <xf numFmtId="164" fontId="3" fillId="0" borderId="1" xfId="0" applyNumberFormat="1" applyFont="1" applyBorder="1" applyAlignment="1">
      <alignment horizontal="center" vertical="center" wrapText="1"/>
    </xf>
    <xf numFmtId="0" fontId="15" fillId="0" borderId="0" xfId="0" applyFont="1" applyAlignment="1">
      <alignment horizontal="left" vertical="top" wrapText="1"/>
    </xf>
    <xf numFmtId="49" fontId="3" fillId="0" borderId="1" xfId="0" applyNumberFormat="1" applyFont="1" applyBorder="1" applyAlignment="1">
      <alignment horizontal="center" vertical="center"/>
    </xf>
    <xf numFmtId="49" fontId="3" fillId="0" borderId="3" xfId="0" applyNumberFormat="1" applyFont="1" applyBorder="1" applyAlignment="1">
      <alignment horizontal="center" vertical="center"/>
    </xf>
    <xf numFmtId="49" fontId="3" fillId="0" borderId="5" xfId="0" applyNumberFormat="1" applyFont="1" applyBorder="1" applyAlignment="1">
      <alignment horizontal="center" vertical="center"/>
    </xf>
    <xf numFmtId="49" fontId="3" fillId="0" borderId="2" xfId="0" applyNumberFormat="1" applyFont="1" applyBorder="1" applyAlignment="1">
      <alignment horizontal="center" vertical="center"/>
    </xf>
    <xf numFmtId="49" fontId="13" fillId="0" borderId="3" xfId="0" quotePrefix="1" applyNumberFormat="1" applyFont="1" applyBorder="1" applyAlignment="1">
      <alignment horizontal="center" vertical="center" wrapText="1"/>
    </xf>
    <xf numFmtId="49" fontId="13" fillId="0" borderId="5" xfId="0" quotePrefix="1" applyNumberFormat="1" applyFont="1" applyBorder="1" applyAlignment="1">
      <alignment horizontal="center" vertical="center" wrapText="1"/>
    </xf>
    <xf numFmtId="49" fontId="13" fillId="0" borderId="2" xfId="0" quotePrefix="1" applyNumberFormat="1" applyFont="1" applyBorder="1" applyAlignment="1">
      <alignment horizontal="center" vertical="center" wrapText="1"/>
    </xf>
  </cellXfs>
  <cellStyles count="9">
    <cellStyle name="20% - Accent1" xfId="5" builtinId="30"/>
    <cellStyle name="20% - Accent6" xfId="8" builtinId="50"/>
    <cellStyle name="Accent6" xfId="7" builtinId="49"/>
    <cellStyle name="Normal" xfId="0" builtinId="0"/>
    <cellStyle name="Normal 2" xfId="1" xr:uid="{00000000-0005-0000-0000-000001000000}"/>
    <cellStyle name="Normal 2 2" xfId="2" xr:uid="{00000000-0005-0000-0000-000002000000}"/>
    <cellStyle name="Normal 2 2 2" xfId="3" xr:uid="{00000000-0005-0000-0000-000003000000}"/>
    <cellStyle name="Style 1" xfId="6" xr:uid="{D5C8A114-4FBE-46FF-A712-9C0B88FE155F}"/>
    <cellStyle name="Total" xfId="4" builtinId="25"/>
  </cellStyles>
  <dxfs count="12">
    <dxf>
      <font>
        <b val="0"/>
        <charset val="186"/>
      </font>
      <alignment horizontal="center" vertical="center" textRotation="0" wrapText="0" indent="0" justifyLastLine="0" shrinkToFit="0" readingOrder="0"/>
    </dxf>
    <dxf>
      <font>
        <b val="0"/>
        <charset val="186"/>
      </font>
      <alignment horizontal="center" vertical="center" textRotation="0" wrapText="0" indent="0" justifyLastLine="0" shrinkToFit="0" readingOrder="0"/>
    </dxf>
    <dxf>
      <font>
        <sz val="11"/>
      </font>
      <alignment textRotation="0" wrapText="1" indent="0" justifyLastLine="0" shrinkToFit="0" readingOrder="0"/>
      <protection locked="1" hidden="0"/>
    </dxf>
    <dxf>
      <protection locked="0" hidden="0"/>
    </dxf>
    <dxf>
      <font>
        <sz val="11"/>
      </font>
      <alignment textRotation="0" wrapText="1" indent="0" justifyLastLine="0" shrinkToFit="0" readingOrder="0"/>
      <protection locked="0" hidden="0"/>
    </dxf>
    <dxf>
      <font>
        <sz val="11"/>
      </font>
      <alignment textRotation="0" wrapText="1" indent="0" justifyLastLine="0" shrinkToFit="0" readingOrder="0"/>
      <protection locked="0" hidden="0"/>
    </dxf>
    <dxf>
      <font>
        <sz val="11"/>
      </font>
      <protection locked="1" hidden="0"/>
    </dxf>
    <dxf>
      <font>
        <sz val="11"/>
      </font>
      <protection locked="1" hidden="0"/>
    </dxf>
    <dxf>
      <border outline="0">
        <left style="thin">
          <color rgb="FF548235"/>
        </left>
        <right style="thin">
          <color rgb="FF548235"/>
        </right>
        <top style="double">
          <color rgb="FF548235"/>
        </top>
        <bottom style="thin">
          <color rgb="FF548235"/>
        </bottom>
      </border>
    </dxf>
    <dxf>
      <font>
        <sz val="11"/>
        <family val="2"/>
      </font>
      <protection locked="0" hidden="0"/>
    </dxf>
    <dxf>
      <border outline="0">
        <bottom style="double">
          <color rgb="FF548235"/>
        </bottom>
      </border>
    </dxf>
    <dxf>
      <font>
        <b/>
        <i val="0"/>
        <strike val="0"/>
        <condense val="0"/>
        <extend val="0"/>
        <outline val="0"/>
        <shadow val="0"/>
        <u val="none"/>
        <vertAlign val="baseline"/>
        <sz val="11"/>
        <color auto="1"/>
        <name val="Calibri"/>
        <family val="2"/>
        <scheme val="minor"/>
      </font>
      <alignment horizontal="center" vertical="center" textRotation="0" wrapText="1" indent="0" justifyLastLine="0" shrinkToFit="0" readingOrder="0"/>
      <protection locked="1" hidden="0"/>
    </dxf>
  </dxfs>
  <tableStyles count="0" defaultTableStyle="TableStyleMedium2" defaultPivotStyle="PivotStyleLight16"/>
  <colors>
    <mruColors>
      <color rgb="FFDE529B"/>
      <color rgb="FF94EE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2F81448B-D123-447A-9F4F-0F3E4869F780}" name="Table146" displayName="Table146" ref="B9:G127" totalsRowShown="0" headerRowDxfId="11" dataDxfId="9" headerRowBorderDxfId="10" tableBorderDxfId="8">
  <autoFilter ref="B9:G127" xr:uid="{DABB09A0-5E18-4072-B9D5-E0C6A79E054F}"/>
  <tableColumns count="6">
    <tableColumn id="2" xr3:uid="{1B6290B1-CE5B-47BA-A485-14FA46EAC5B3}" name="IT grupės kodas" dataDxfId="7"/>
    <tableColumn id="3" xr3:uid="{10A8098E-C0C8-4BB8-80B6-7CB221ECD5B3}" name="IMT turto grupes pavadinimas" dataDxfId="6"/>
    <tableColumn id="6" xr3:uid="{DD43A16B-57C6-440F-BA60-2CCB0340C57D}" name="Medžiagos ir gaminiai, EUR be PVM" dataDxfId="5"/>
    <tableColumn id="7" xr3:uid="{82033DB8-01FF-41D8-B3C6-F132966643DF}" name="Mašinų ir mechanizmų darbas, EUR be PVM" dataDxfId="4"/>
    <tableColumn id="8" xr3:uid="{992A92B4-5BF7-4DF0-B758-B22DF230A65F}" name="Darbo užmokestis ir pridėtinės išlaidos, EUR be PVM" dataDxfId="3"/>
    <tableColumn id="10" xr3:uid="{31DCE552-A281-435F-970D-B846D7365298}" name="Kaina iš viso, EUR be PVM" dataDxfId="2"/>
  </tableColumns>
  <tableStyleInfo name="TableStyleMedium20"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63AB34CB-1753-4945-9532-C658F7E2A647}" name="Table4" displayName="Table4" ref="A2:A18" totalsRowShown="0" dataDxfId="1">
  <autoFilter ref="A2:A18" xr:uid="{63AB34CB-1753-4945-9532-C658F7E2A647}"/>
  <tableColumns count="1">
    <tableColumn id="1" xr3:uid="{31624445-FA9C-4657-8827-D91061EA6EA4}" name="Mano vnt."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7B1D47-8D91-4552-B685-9E5C71DE8159}">
  <sheetPr codeName="Sheet2">
    <tabColor theme="0"/>
    <outlinePr summaryBelow="0"/>
    <pageSetUpPr fitToPage="1"/>
  </sheetPr>
  <dimension ref="A1:H128"/>
  <sheetViews>
    <sheetView showGridLines="0" tabSelected="1" zoomScale="90" zoomScaleNormal="90" workbookViewId="0">
      <pane xSplit="3" ySplit="9" topLeftCell="D98" activePane="bottomRight" state="frozen"/>
      <selection pane="topRight" activeCell="E1" sqref="E1"/>
      <selection pane="bottomLeft" activeCell="A10" sqref="A10"/>
      <selection pane="bottomRight" activeCell="J114" sqref="J114"/>
    </sheetView>
  </sheetViews>
  <sheetFormatPr defaultColWidth="9.140625" defaultRowHeight="16.5" outlineLevelRow="1" outlineLevelCol="1" x14ac:dyDescent="0.3"/>
  <cols>
    <col min="1" max="1" width="9.140625" style="69" customWidth="1"/>
    <col min="2" max="2" width="16.5703125" style="68" customWidth="1"/>
    <col min="3" max="3" width="86.7109375" style="66" customWidth="1"/>
    <col min="4" max="6" width="20.7109375" style="107" customWidth="1" outlineLevel="1"/>
    <col min="7" max="7" width="20.7109375" style="107" customWidth="1"/>
    <col min="8" max="16384" width="9.140625" style="69"/>
  </cols>
  <sheetData>
    <row r="1" spans="1:7" hidden="1" x14ac:dyDescent="0.3"/>
    <row r="2" spans="1:7" ht="19.5" hidden="1" customHeight="1" thickBot="1" x14ac:dyDescent="0.3">
      <c r="B2" s="122"/>
      <c r="C2" s="122"/>
      <c r="D2" s="122"/>
      <c r="E2" s="122"/>
      <c r="F2" s="122"/>
      <c r="G2" s="122"/>
    </row>
    <row r="3" spans="1:7" ht="15" hidden="1" x14ac:dyDescent="0.25">
      <c r="B3" s="123"/>
      <c r="C3" s="123"/>
      <c r="D3" s="123"/>
      <c r="E3" s="123"/>
      <c r="F3" s="123"/>
      <c r="G3" s="123"/>
    </row>
    <row r="4" spans="1:7" s="70" customFormat="1" ht="17.25" hidden="1" customHeight="1" thickBot="1" x14ac:dyDescent="0.35">
      <c r="B4" s="67"/>
      <c r="C4" s="65"/>
      <c r="D4" s="108"/>
      <c r="E4" s="108"/>
      <c r="F4" s="108"/>
      <c r="G4" s="108"/>
    </row>
    <row r="5" spans="1:7" s="70" customFormat="1" hidden="1" x14ac:dyDescent="0.25">
      <c r="B5" s="124"/>
      <c r="C5" s="124"/>
      <c r="D5" s="124"/>
      <c r="E5" s="124"/>
      <c r="F5" s="124"/>
      <c r="G5" s="124"/>
    </row>
    <row r="6" spans="1:7" s="70" customFormat="1" ht="19.5" hidden="1" customHeight="1" thickBot="1" x14ac:dyDescent="0.3">
      <c r="B6" s="122"/>
      <c r="C6" s="122"/>
      <c r="D6" s="122"/>
      <c r="E6" s="122"/>
      <c r="F6" s="122"/>
      <c r="G6" s="122"/>
    </row>
    <row r="7" spans="1:7" s="70" customFormat="1" ht="17.25" hidden="1" customHeight="1" thickBot="1" x14ac:dyDescent="0.3">
      <c r="A7" s="69"/>
      <c r="B7" s="125"/>
      <c r="C7" s="125"/>
      <c r="D7" s="125"/>
      <c r="E7" s="125"/>
      <c r="F7" s="125"/>
      <c r="G7" s="125"/>
    </row>
    <row r="8" spans="1:7" s="70" customFormat="1" ht="14.25" hidden="1" customHeight="1" thickBot="1" x14ac:dyDescent="0.35">
      <c r="A8" s="69"/>
      <c r="B8" s="67"/>
      <c r="C8" s="65"/>
      <c r="D8" s="108"/>
      <c r="E8" s="108"/>
      <c r="F8" s="108"/>
      <c r="G8" s="108"/>
    </row>
    <row r="9" spans="1:7" s="71" customFormat="1" ht="48" customHeight="1" thickBot="1" x14ac:dyDescent="0.3">
      <c r="A9" s="69"/>
      <c r="B9" s="74" t="s">
        <v>34</v>
      </c>
      <c r="C9" s="75" t="s">
        <v>0</v>
      </c>
      <c r="D9" s="76" t="s">
        <v>566</v>
      </c>
      <c r="E9" s="76" t="s">
        <v>565</v>
      </c>
      <c r="F9" s="76" t="s">
        <v>564</v>
      </c>
      <c r="G9" s="76" t="s">
        <v>554</v>
      </c>
    </row>
    <row r="10" spans="1:7" s="70" customFormat="1" ht="15.75" customHeight="1" thickTop="1" x14ac:dyDescent="0.25">
      <c r="A10" s="69"/>
      <c r="B10" s="77" t="s">
        <v>35</v>
      </c>
      <c r="C10" s="78" t="s">
        <v>36</v>
      </c>
      <c r="D10" s="79">
        <f>SUM(D11:D11)</f>
        <v>0</v>
      </c>
      <c r="E10" s="79">
        <f>SUM(E11:E11)</f>
        <v>0</v>
      </c>
      <c r="F10" s="79">
        <f>SUM(F11:F11)</f>
        <v>925000</v>
      </c>
      <c r="G10" s="80">
        <f>SUM(D10:F10)</f>
        <v>925000</v>
      </c>
    </row>
    <row r="11" spans="1:7" s="70" customFormat="1" ht="15" customHeight="1" outlineLevel="1" x14ac:dyDescent="0.25">
      <c r="A11" s="69"/>
      <c r="B11" s="81" t="s">
        <v>1</v>
      </c>
      <c r="C11" s="82" t="s">
        <v>2</v>
      </c>
      <c r="D11" s="118">
        <v>0</v>
      </c>
      <c r="E11" s="118">
        <v>0</v>
      </c>
      <c r="F11" s="118">
        <v>925000</v>
      </c>
      <c r="G11" s="109">
        <f>(Table146[[#This Row],[Medžiagos ir gaminiai, EUR be PVM]]+Table146[[#This Row],[Mašinų ir mechanizmų darbas, EUR be PVM]]+Table146[[#This Row],[Darbo užmokestis ir pridėtinės išlaidos, EUR be PVM]])</f>
        <v>925000</v>
      </c>
    </row>
    <row r="12" spans="1:7" s="70" customFormat="1" ht="15" customHeight="1" x14ac:dyDescent="0.25">
      <c r="A12" s="69"/>
      <c r="B12" s="83">
        <v>100020</v>
      </c>
      <c r="C12" s="84" t="s">
        <v>4</v>
      </c>
      <c r="D12" s="85">
        <f>SUM(D13)</f>
        <v>0</v>
      </c>
      <c r="E12" s="85">
        <f>SUM(E13)</f>
        <v>0</v>
      </c>
      <c r="F12" s="85">
        <f>SUM(F13)</f>
        <v>0</v>
      </c>
      <c r="G12" s="86">
        <f>SUM(D12:F12)</f>
        <v>0</v>
      </c>
    </row>
    <row r="13" spans="1:7" s="70" customFormat="1" ht="15" customHeight="1" x14ac:dyDescent="0.25">
      <c r="A13" s="69"/>
      <c r="B13" s="81">
        <v>100020</v>
      </c>
      <c r="C13" s="87" t="s">
        <v>4</v>
      </c>
      <c r="D13" s="118">
        <v>0</v>
      </c>
      <c r="E13" s="118">
        <v>0</v>
      </c>
      <c r="F13" s="118">
        <v>0</v>
      </c>
      <c r="G13" s="109">
        <f>(Table146[[#This Row],[Medžiagos ir gaminiai, EUR be PVM]]+Table146[[#This Row],[Mašinų ir mechanizmų darbas, EUR be PVM]]+Table146[[#This Row],[Darbo užmokestis ir pridėtinės išlaidos, EUR be PVM]])</f>
        <v>0</v>
      </c>
    </row>
    <row r="14" spans="1:7" s="70" customFormat="1" ht="15" customHeight="1" x14ac:dyDescent="0.25">
      <c r="A14" s="69"/>
      <c r="B14" s="88">
        <v>120000</v>
      </c>
      <c r="C14" s="89" t="s">
        <v>38</v>
      </c>
      <c r="D14" s="85">
        <f>SUM(D15:D15)</f>
        <v>0</v>
      </c>
      <c r="E14" s="85">
        <f>SUM(E15:E15)</f>
        <v>0</v>
      </c>
      <c r="F14" s="85">
        <f>SUM(F15:F15)</f>
        <v>0</v>
      </c>
      <c r="G14" s="86">
        <f>SUM(D14:F14)</f>
        <v>0</v>
      </c>
    </row>
    <row r="15" spans="1:7" s="70" customFormat="1" ht="15" customHeight="1" x14ac:dyDescent="0.25">
      <c r="A15" s="69"/>
      <c r="B15" s="90">
        <v>120020</v>
      </c>
      <c r="C15" s="82" t="s">
        <v>8</v>
      </c>
      <c r="D15" s="118">
        <v>0</v>
      </c>
      <c r="E15" s="118">
        <v>0</v>
      </c>
      <c r="F15" s="118">
        <v>0</v>
      </c>
      <c r="G15" s="109">
        <f>(Table146[[#This Row],[Medžiagos ir gaminiai, EUR be PVM]]+Table146[[#This Row],[Mašinų ir mechanizmų darbas, EUR be PVM]]+Table146[[#This Row],[Darbo užmokestis ir pridėtinės išlaidos, EUR be PVM]])</f>
        <v>0</v>
      </c>
    </row>
    <row r="16" spans="1:7" s="70" customFormat="1" ht="15" customHeight="1" x14ac:dyDescent="0.25">
      <c r="A16" s="69"/>
      <c r="B16" s="88">
        <v>130000</v>
      </c>
      <c r="C16" s="89" t="s">
        <v>9</v>
      </c>
      <c r="D16" s="85">
        <f>SUM(D17+D20+D22+D25)</f>
        <v>0</v>
      </c>
      <c r="E16" s="85">
        <f>SUM(E17+E20+E22+E25)</f>
        <v>0</v>
      </c>
      <c r="F16" s="85">
        <f>SUM(F17+F20+F22+F25)</f>
        <v>0</v>
      </c>
      <c r="G16" s="86">
        <f>SUM(D16:F16)</f>
        <v>0</v>
      </c>
    </row>
    <row r="17" spans="1:7" ht="15" customHeight="1" outlineLevel="1" x14ac:dyDescent="0.25">
      <c r="B17" s="91">
        <v>130010</v>
      </c>
      <c r="C17" s="92" t="s">
        <v>39</v>
      </c>
      <c r="D17" s="110">
        <f>SUM(D18:D19)</f>
        <v>0</v>
      </c>
      <c r="E17" s="110">
        <f>SUM(E18:E19)</f>
        <v>0</v>
      </c>
      <c r="F17" s="110">
        <f>SUM(F18:F19)</f>
        <v>0</v>
      </c>
      <c r="G17" s="93">
        <f>SUM(D17:F17)</f>
        <v>0</v>
      </c>
    </row>
    <row r="18" spans="1:7" s="70" customFormat="1" ht="15" customHeight="1" outlineLevel="1" x14ac:dyDescent="0.25">
      <c r="A18" s="69"/>
      <c r="B18" s="81">
        <v>130010</v>
      </c>
      <c r="C18" s="94" t="s">
        <v>10</v>
      </c>
      <c r="D18" s="118">
        <v>0</v>
      </c>
      <c r="E18" s="118">
        <v>0</v>
      </c>
      <c r="F18" s="118">
        <v>0</v>
      </c>
      <c r="G18" s="109">
        <f>(Table146[[#This Row],[Medžiagos ir gaminiai, EUR be PVM]]+Table146[[#This Row],[Mašinų ir mechanizmų darbas, EUR be PVM]]+Table146[[#This Row],[Darbo užmokestis ir pridėtinės išlaidos, EUR be PVM]])</f>
        <v>0</v>
      </c>
    </row>
    <row r="19" spans="1:7" s="70" customFormat="1" ht="15" customHeight="1" outlineLevel="1" x14ac:dyDescent="0.25">
      <c r="A19" s="69"/>
      <c r="B19" s="81">
        <v>130010</v>
      </c>
      <c r="C19" s="94" t="s">
        <v>11</v>
      </c>
      <c r="D19" s="118">
        <v>0</v>
      </c>
      <c r="E19" s="118">
        <v>0</v>
      </c>
      <c r="F19" s="118">
        <v>0</v>
      </c>
      <c r="G19" s="109">
        <f>(Table146[[#This Row],[Medžiagos ir gaminiai, EUR be PVM]]+Table146[[#This Row],[Mašinų ir mechanizmų darbas, EUR be PVM]]+Table146[[#This Row],[Darbo užmokestis ir pridėtinės išlaidos, EUR be PVM]])</f>
        <v>0</v>
      </c>
    </row>
    <row r="20" spans="1:7" ht="15" customHeight="1" outlineLevel="1" x14ac:dyDescent="0.25">
      <c r="B20" s="91">
        <v>130020</v>
      </c>
      <c r="C20" s="92" t="s">
        <v>12</v>
      </c>
      <c r="D20" s="110">
        <f>SUM(D21)</f>
        <v>0</v>
      </c>
      <c r="E20" s="110">
        <f>SUM(E21)</f>
        <v>0</v>
      </c>
      <c r="F20" s="110">
        <f>SUM(F21)</f>
        <v>0</v>
      </c>
      <c r="G20" s="93">
        <f>SUM(D20:F20)</f>
        <v>0</v>
      </c>
    </row>
    <row r="21" spans="1:7" s="70" customFormat="1" ht="15" customHeight="1" outlineLevel="1" x14ac:dyDescent="0.25">
      <c r="A21" s="69"/>
      <c r="B21" s="81">
        <v>130020</v>
      </c>
      <c r="C21" s="94" t="s">
        <v>12</v>
      </c>
      <c r="D21" s="118">
        <v>0</v>
      </c>
      <c r="E21" s="118">
        <v>0</v>
      </c>
      <c r="F21" s="118">
        <v>0</v>
      </c>
      <c r="G21" s="109">
        <f>(Table146[[#This Row],[Medžiagos ir gaminiai, EUR be PVM]]+Table146[[#This Row],[Mašinų ir mechanizmų darbas, EUR be PVM]]+Table146[[#This Row],[Darbo užmokestis ir pridėtinės išlaidos, EUR be PVM]])</f>
        <v>0</v>
      </c>
    </row>
    <row r="22" spans="1:7" ht="15" customHeight="1" outlineLevel="1" x14ac:dyDescent="0.25">
      <c r="B22" s="91">
        <v>130030</v>
      </c>
      <c r="C22" s="92" t="s">
        <v>13</v>
      </c>
      <c r="D22" s="110">
        <f>SUM(D23:D24)</f>
        <v>0</v>
      </c>
      <c r="E22" s="110">
        <f>SUM(E23:E24)</f>
        <v>0</v>
      </c>
      <c r="F22" s="110">
        <f>SUM(F23:F24)</f>
        <v>0</v>
      </c>
      <c r="G22" s="93">
        <f>SUM(D22:F22)</f>
        <v>0</v>
      </c>
    </row>
    <row r="23" spans="1:7" s="70" customFormat="1" ht="15" customHeight="1" outlineLevel="1" x14ac:dyDescent="0.25">
      <c r="A23" s="69"/>
      <c r="B23" s="81">
        <v>130030</v>
      </c>
      <c r="C23" s="94" t="s">
        <v>14</v>
      </c>
      <c r="D23" s="118">
        <v>0</v>
      </c>
      <c r="E23" s="118">
        <v>0</v>
      </c>
      <c r="F23" s="118">
        <v>0</v>
      </c>
      <c r="G23" s="109">
        <f>(Table146[[#This Row],[Medžiagos ir gaminiai, EUR be PVM]]+Table146[[#This Row],[Mašinų ir mechanizmų darbas, EUR be PVM]]+Table146[[#This Row],[Darbo užmokestis ir pridėtinės išlaidos, EUR be PVM]])</f>
        <v>0</v>
      </c>
    </row>
    <row r="24" spans="1:7" s="70" customFormat="1" ht="15" customHeight="1" outlineLevel="1" x14ac:dyDescent="0.25">
      <c r="A24" s="69"/>
      <c r="B24" s="81">
        <v>130030</v>
      </c>
      <c r="C24" s="94" t="s">
        <v>13</v>
      </c>
      <c r="D24" s="118">
        <v>0</v>
      </c>
      <c r="E24" s="118">
        <v>0</v>
      </c>
      <c r="F24" s="118">
        <v>0</v>
      </c>
      <c r="G24" s="109">
        <f>(Table146[[#This Row],[Medžiagos ir gaminiai, EUR be PVM]]+Table146[[#This Row],[Mašinų ir mechanizmų darbas, EUR be PVM]]+Table146[[#This Row],[Darbo užmokestis ir pridėtinės išlaidos, EUR be PVM]])</f>
        <v>0</v>
      </c>
    </row>
    <row r="25" spans="1:7" ht="15" customHeight="1" outlineLevel="1" x14ac:dyDescent="0.25">
      <c r="B25" s="91">
        <v>130040</v>
      </c>
      <c r="C25" s="92" t="s">
        <v>15</v>
      </c>
      <c r="D25" s="110">
        <f>SUM(D26)</f>
        <v>0</v>
      </c>
      <c r="E25" s="110">
        <f>SUM(E26)</f>
        <v>0</v>
      </c>
      <c r="F25" s="110">
        <f>SUM(F26)</f>
        <v>0</v>
      </c>
      <c r="G25" s="93">
        <f>SUM(D25:F25)</f>
        <v>0</v>
      </c>
    </row>
    <row r="26" spans="1:7" s="70" customFormat="1" ht="15" customHeight="1" outlineLevel="1" collapsed="1" x14ac:dyDescent="0.25">
      <c r="A26" s="69"/>
      <c r="B26" s="81">
        <v>130040</v>
      </c>
      <c r="C26" s="94" t="s">
        <v>15</v>
      </c>
      <c r="D26" s="118">
        <v>0</v>
      </c>
      <c r="E26" s="118">
        <v>0</v>
      </c>
      <c r="F26" s="118">
        <v>0</v>
      </c>
      <c r="G26" s="109">
        <f>(Table146[[#This Row],[Medžiagos ir gaminiai, EUR be PVM]]+Table146[[#This Row],[Mašinų ir mechanizmų darbas, EUR be PVM]]+Table146[[#This Row],[Darbo užmokestis ir pridėtinės išlaidos, EUR be PVM]])</f>
        <v>0</v>
      </c>
    </row>
    <row r="27" spans="1:7" ht="15" customHeight="1" x14ac:dyDescent="0.25">
      <c r="B27" s="83">
        <v>140000</v>
      </c>
      <c r="C27" s="89" t="s">
        <v>16</v>
      </c>
      <c r="D27" s="85">
        <f>SUM(D28+D39+D54+D63)</f>
        <v>11616500</v>
      </c>
      <c r="E27" s="85">
        <f>SUM(E28+E39+E54+E63)</f>
        <v>6824000</v>
      </c>
      <c r="F27" s="85">
        <f>SUM(F28+F39+F54+F63)</f>
        <v>8919000</v>
      </c>
      <c r="G27" s="86">
        <f>SUM(D27:F27)</f>
        <v>27359500</v>
      </c>
    </row>
    <row r="28" spans="1:7" ht="15" customHeight="1" outlineLevel="1" x14ac:dyDescent="0.25">
      <c r="B28" s="91">
        <v>140010</v>
      </c>
      <c r="C28" s="92" t="s">
        <v>41</v>
      </c>
      <c r="D28" s="110">
        <f>SUM(D29:D38)</f>
        <v>38000</v>
      </c>
      <c r="E28" s="110">
        <f>SUM(E29:E38)</f>
        <v>554000</v>
      </c>
      <c r="F28" s="110">
        <f>SUM(F29:F38)</f>
        <v>939000</v>
      </c>
      <c r="G28" s="93">
        <f>SUM(D28:F28)</f>
        <v>1531000</v>
      </c>
    </row>
    <row r="29" spans="1:7" ht="15" customHeight="1" outlineLevel="1" x14ac:dyDescent="0.25">
      <c r="B29" s="95">
        <v>140010</v>
      </c>
      <c r="C29" s="94" t="s">
        <v>519</v>
      </c>
      <c r="D29" s="118">
        <v>30000</v>
      </c>
      <c r="E29" s="118">
        <v>450000</v>
      </c>
      <c r="F29" s="118">
        <v>774000</v>
      </c>
      <c r="G29" s="109">
        <f>(Table146[[#This Row],[Medžiagos ir gaminiai, EUR be PVM]]+Table146[[#This Row],[Mašinų ir mechanizmų darbas, EUR be PVM]]+Table146[[#This Row],[Darbo užmokestis ir pridėtinės išlaidos, EUR be PVM]])</f>
        <v>1254000</v>
      </c>
    </row>
    <row r="30" spans="1:7" ht="15" customHeight="1" outlineLevel="1" x14ac:dyDescent="0.25">
      <c r="B30" s="95">
        <v>140010</v>
      </c>
      <c r="C30" s="94" t="s">
        <v>520</v>
      </c>
      <c r="D30" s="118">
        <v>0</v>
      </c>
      <c r="E30" s="118">
        <v>0</v>
      </c>
      <c r="F30" s="118">
        <v>0</v>
      </c>
      <c r="G30" s="109">
        <f>(Table146[[#This Row],[Medžiagos ir gaminiai, EUR be PVM]]+Table146[[#This Row],[Mašinų ir mechanizmų darbas, EUR be PVM]]+Table146[[#This Row],[Darbo užmokestis ir pridėtinės išlaidos, EUR be PVM]])</f>
        <v>0</v>
      </c>
    </row>
    <row r="31" spans="1:7" ht="15" customHeight="1" outlineLevel="1" x14ac:dyDescent="0.25">
      <c r="B31" s="95">
        <v>140010</v>
      </c>
      <c r="C31" s="94" t="s">
        <v>521</v>
      </c>
      <c r="D31" s="118">
        <v>4000</v>
      </c>
      <c r="E31" s="118">
        <v>45000</v>
      </c>
      <c r="F31" s="118">
        <v>70000</v>
      </c>
      <c r="G31" s="109">
        <f>(Table146[[#This Row],[Medžiagos ir gaminiai, EUR be PVM]]+Table146[[#This Row],[Mašinų ir mechanizmų darbas, EUR be PVM]]+Table146[[#This Row],[Darbo užmokestis ir pridėtinės išlaidos, EUR be PVM]])</f>
        <v>119000</v>
      </c>
    </row>
    <row r="32" spans="1:7" ht="15" customHeight="1" outlineLevel="1" x14ac:dyDescent="0.25">
      <c r="B32" s="95">
        <v>140010</v>
      </c>
      <c r="C32" s="94" t="s">
        <v>522</v>
      </c>
      <c r="D32" s="118">
        <v>0</v>
      </c>
      <c r="E32" s="118">
        <v>0</v>
      </c>
      <c r="F32" s="118">
        <v>0</v>
      </c>
      <c r="G32" s="109">
        <f>(Table146[[#This Row],[Medžiagos ir gaminiai, EUR be PVM]]+Table146[[#This Row],[Mašinų ir mechanizmų darbas, EUR be PVM]]+Table146[[#This Row],[Darbo užmokestis ir pridėtinės išlaidos, EUR be PVM]])</f>
        <v>0</v>
      </c>
    </row>
    <row r="33" spans="2:7" ht="15" customHeight="1" outlineLevel="1" x14ac:dyDescent="0.25">
      <c r="B33" s="95">
        <v>140010</v>
      </c>
      <c r="C33" s="94" t="s">
        <v>546</v>
      </c>
      <c r="D33" s="118">
        <v>2000</v>
      </c>
      <c r="E33" s="118">
        <v>35000</v>
      </c>
      <c r="F33" s="118">
        <v>75000</v>
      </c>
      <c r="G33" s="109">
        <f>(Table146[[#This Row],[Medžiagos ir gaminiai, EUR be PVM]]+Table146[[#This Row],[Mašinų ir mechanizmų darbas, EUR be PVM]]+Table146[[#This Row],[Darbo užmokestis ir pridėtinės išlaidos, EUR be PVM]])</f>
        <v>112000</v>
      </c>
    </row>
    <row r="34" spans="2:7" ht="15" customHeight="1" outlineLevel="1" x14ac:dyDescent="0.25">
      <c r="B34" s="95">
        <v>140010</v>
      </c>
      <c r="C34" s="94" t="s">
        <v>547</v>
      </c>
      <c r="D34" s="118">
        <v>0</v>
      </c>
      <c r="E34" s="118">
        <v>0</v>
      </c>
      <c r="F34" s="118">
        <v>0</v>
      </c>
      <c r="G34" s="109">
        <f>(Table146[[#This Row],[Medžiagos ir gaminiai, EUR be PVM]]+Table146[[#This Row],[Mašinų ir mechanizmų darbas, EUR be PVM]]+Table146[[#This Row],[Darbo užmokestis ir pridėtinės išlaidos, EUR be PVM]])</f>
        <v>0</v>
      </c>
    </row>
    <row r="35" spans="2:7" ht="15" customHeight="1" outlineLevel="1" x14ac:dyDescent="0.25">
      <c r="B35" s="95">
        <v>140010</v>
      </c>
      <c r="C35" s="94" t="s">
        <v>549</v>
      </c>
      <c r="D35" s="118">
        <v>1000</v>
      </c>
      <c r="E35" s="118">
        <v>12000</v>
      </c>
      <c r="F35" s="118">
        <v>10000</v>
      </c>
      <c r="G35" s="109">
        <f>(Table146[[#This Row],[Medžiagos ir gaminiai, EUR be PVM]]+Table146[[#This Row],[Mašinų ir mechanizmų darbas, EUR be PVM]]+Table146[[#This Row],[Darbo užmokestis ir pridėtinės išlaidos, EUR be PVM]])</f>
        <v>23000</v>
      </c>
    </row>
    <row r="36" spans="2:7" ht="15" customHeight="1" outlineLevel="1" x14ac:dyDescent="0.25">
      <c r="B36" s="95">
        <v>140010</v>
      </c>
      <c r="C36" s="94" t="s">
        <v>523</v>
      </c>
      <c r="D36" s="118">
        <v>0</v>
      </c>
      <c r="E36" s="118">
        <v>0</v>
      </c>
      <c r="F36" s="118">
        <v>0</v>
      </c>
      <c r="G36" s="109">
        <f>(Table146[[#This Row],[Medžiagos ir gaminiai, EUR be PVM]]+Table146[[#This Row],[Mašinų ir mechanizmų darbas, EUR be PVM]]+Table146[[#This Row],[Darbo užmokestis ir pridėtinės išlaidos, EUR be PVM]])</f>
        <v>0</v>
      </c>
    </row>
    <row r="37" spans="2:7" ht="30" outlineLevel="1" x14ac:dyDescent="0.25">
      <c r="B37" s="95">
        <v>140010</v>
      </c>
      <c r="C37" s="94" t="s">
        <v>548</v>
      </c>
      <c r="D37" s="118">
        <v>1000</v>
      </c>
      <c r="E37" s="118">
        <v>12000</v>
      </c>
      <c r="F37" s="118">
        <v>10000</v>
      </c>
      <c r="G37" s="109">
        <f>(Table146[[#This Row],[Medžiagos ir gaminiai, EUR be PVM]]+Table146[[#This Row],[Mašinų ir mechanizmų darbas, EUR be PVM]]+Table146[[#This Row],[Darbo užmokestis ir pridėtinės išlaidos, EUR be PVM]])</f>
        <v>23000</v>
      </c>
    </row>
    <row r="38" spans="2:7" ht="30" outlineLevel="1" x14ac:dyDescent="0.25">
      <c r="B38" s="95">
        <v>140010</v>
      </c>
      <c r="C38" s="94" t="s">
        <v>524</v>
      </c>
      <c r="D38" s="118">
        <v>0</v>
      </c>
      <c r="E38" s="118">
        <v>0</v>
      </c>
      <c r="F38" s="118">
        <v>0</v>
      </c>
      <c r="G38" s="109">
        <f>(Table146[[#This Row],[Medžiagos ir gaminiai, EUR be PVM]]+Table146[[#This Row],[Mašinų ir mechanizmų darbas, EUR be PVM]]+Table146[[#This Row],[Darbo užmokestis ir pridėtinės išlaidos, EUR be PVM]])</f>
        <v>0</v>
      </c>
    </row>
    <row r="39" spans="2:7" ht="15" customHeight="1" outlineLevel="1" x14ac:dyDescent="0.25">
      <c r="B39" s="91">
        <v>140020</v>
      </c>
      <c r="C39" s="92" t="s">
        <v>43</v>
      </c>
      <c r="D39" s="110">
        <f>SUM(D40:D53)</f>
        <v>11578500</v>
      </c>
      <c r="E39" s="110">
        <f>SUM(E40:E53)</f>
        <v>6270000</v>
      </c>
      <c r="F39" s="110">
        <f>SUM(F40:F53)</f>
        <v>7980000</v>
      </c>
      <c r="G39" s="93">
        <f>SUM(D39:F39)</f>
        <v>25828500</v>
      </c>
    </row>
    <row r="40" spans="2:7" ht="15" customHeight="1" outlineLevel="1" x14ac:dyDescent="0.25">
      <c r="B40" s="95">
        <v>140020</v>
      </c>
      <c r="C40" s="94" t="s">
        <v>525</v>
      </c>
      <c r="D40" s="118">
        <v>5000</v>
      </c>
      <c r="E40" s="118">
        <v>45000</v>
      </c>
      <c r="F40" s="118">
        <v>75000</v>
      </c>
      <c r="G40" s="109">
        <f>(Table146[[#This Row],[Medžiagos ir gaminiai, EUR be PVM]]+Table146[[#This Row],[Mašinų ir mechanizmų darbas, EUR be PVM]]+Table146[[#This Row],[Darbo užmokestis ir pridėtinės išlaidos, EUR be PVM]])</f>
        <v>125000</v>
      </c>
    </row>
    <row r="41" spans="2:7" ht="15" customHeight="1" outlineLevel="1" x14ac:dyDescent="0.25">
      <c r="B41" s="95">
        <v>140020</v>
      </c>
      <c r="C41" s="94" t="s">
        <v>561</v>
      </c>
      <c r="D41" s="118">
        <v>2000</v>
      </c>
      <c r="E41" s="118">
        <v>25000</v>
      </c>
      <c r="F41" s="118">
        <v>55000</v>
      </c>
      <c r="G41" s="109">
        <f>(Table146[[#This Row],[Medžiagos ir gaminiai, EUR be PVM]]+Table146[[#This Row],[Mašinų ir mechanizmų darbas, EUR be PVM]]+Table146[[#This Row],[Darbo užmokestis ir pridėtinės išlaidos, EUR be PVM]])</f>
        <v>82000</v>
      </c>
    </row>
    <row r="42" spans="2:7" ht="15" customHeight="1" outlineLevel="1" x14ac:dyDescent="0.25">
      <c r="B42" s="95">
        <v>140020</v>
      </c>
      <c r="C42" s="94" t="s">
        <v>526</v>
      </c>
      <c r="D42" s="118">
        <v>2500000</v>
      </c>
      <c r="E42" s="118">
        <v>800000</v>
      </c>
      <c r="F42" s="118">
        <v>1200000</v>
      </c>
      <c r="G42" s="109">
        <f>(Table146[[#This Row],[Medžiagos ir gaminiai, EUR be PVM]]+Table146[[#This Row],[Mašinų ir mechanizmų darbas, EUR be PVM]]+Table146[[#This Row],[Darbo užmokestis ir pridėtinės išlaidos, EUR be PVM]])</f>
        <v>4500000</v>
      </c>
    </row>
    <row r="43" spans="2:7" ht="15" customHeight="1" outlineLevel="1" x14ac:dyDescent="0.25">
      <c r="B43" s="95">
        <v>140020</v>
      </c>
      <c r="C43" s="94" t="s">
        <v>527</v>
      </c>
      <c r="D43" s="118">
        <v>2730000</v>
      </c>
      <c r="E43" s="118">
        <v>900000</v>
      </c>
      <c r="F43" s="118">
        <v>1500000</v>
      </c>
      <c r="G43" s="109">
        <f>(Table146[[#This Row],[Medžiagos ir gaminiai, EUR be PVM]]+Table146[[#This Row],[Mašinų ir mechanizmų darbas, EUR be PVM]]+Table146[[#This Row],[Darbo užmokestis ir pridėtinės išlaidos, EUR be PVM]])</f>
        <v>5130000</v>
      </c>
    </row>
    <row r="44" spans="2:7" ht="15" customHeight="1" outlineLevel="1" x14ac:dyDescent="0.25">
      <c r="B44" s="95">
        <v>140020</v>
      </c>
      <c r="C44" s="94" t="s">
        <v>528</v>
      </c>
      <c r="D44" s="118">
        <v>2000</v>
      </c>
      <c r="E44" s="118">
        <v>80000</v>
      </c>
      <c r="F44" s="118">
        <v>65000</v>
      </c>
      <c r="G44" s="109">
        <f>(Table146[[#This Row],[Medžiagos ir gaminiai, EUR be PVM]]+Table146[[#This Row],[Mašinų ir mechanizmų darbas, EUR be PVM]]+Table146[[#This Row],[Darbo užmokestis ir pridėtinės išlaidos, EUR be PVM]])</f>
        <v>147000</v>
      </c>
    </row>
    <row r="45" spans="2:7" ht="15" customHeight="1" outlineLevel="1" x14ac:dyDescent="0.25">
      <c r="B45" s="95">
        <v>140020</v>
      </c>
      <c r="C45" s="94" t="s">
        <v>562</v>
      </c>
      <c r="D45" s="118">
        <v>3000</v>
      </c>
      <c r="E45" s="118">
        <v>325000</v>
      </c>
      <c r="F45" s="118">
        <v>480000</v>
      </c>
      <c r="G45" s="109">
        <f>(Table146[[#This Row],[Medžiagos ir gaminiai, EUR be PVM]]+Table146[[#This Row],[Mašinų ir mechanizmų darbas, EUR be PVM]]+Table146[[#This Row],[Darbo užmokestis ir pridėtinės išlaidos, EUR be PVM]])</f>
        <v>808000</v>
      </c>
    </row>
    <row r="46" spans="2:7" ht="15" customHeight="1" outlineLevel="1" x14ac:dyDescent="0.25">
      <c r="B46" s="95">
        <v>140020</v>
      </c>
      <c r="C46" s="94" t="s">
        <v>529</v>
      </c>
      <c r="D46" s="118">
        <v>2400000</v>
      </c>
      <c r="E46" s="118">
        <v>2550000</v>
      </c>
      <c r="F46" s="118">
        <v>1350000</v>
      </c>
      <c r="G46" s="109">
        <f>(Table146[[#This Row],[Medžiagos ir gaminiai, EUR be PVM]]+Table146[[#This Row],[Mašinų ir mechanizmų darbas, EUR be PVM]]+Table146[[#This Row],[Darbo užmokestis ir pridėtinės išlaidos, EUR be PVM]])</f>
        <v>6300000</v>
      </c>
    </row>
    <row r="47" spans="2:7" ht="15" customHeight="1" outlineLevel="1" x14ac:dyDescent="0.25">
      <c r="B47" s="95">
        <v>140020</v>
      </c>
      <c r="C47" s="94" t="s">
        <v>530</v>
      </c>
      <c r="D47" s="118">
        <v>1600000</v>
      </c>
      <c r="E47" s="118">
        <v>610000</v>
      </c>
      <c r="F47" s="118">
        <v>1300000</v>
      </c>
      <c r="G47" s="109">
        <f>(Table146[[#This Row],[Medžiagos ir gaminiai, EUR be PVM]]+Table146[[#This Row],[Mašinų ir mechanizmų darbas, EUR be PVM]]+Table146[[#This Row],[Darbo užmokestis ir pridėtinės išlaidos, EUR be PVM]])</f>
        <v>3510000</v>
      </c>
    </row>
    <row r="48" spans="2:7" ht="15" customHeight="1" outlineLevel="1" x14ac:dyDescent="0.25">
      <c r="B48" s="95">
        <v>140020</v>
      </c>
      <c r="C48" s="94" t="s">
        <v>546</v>
      </c>
      <c r="D48" s="118">
        <v>1500</v>
      </c>
      <c r="E48" s="118">
        <v>15000</v>
      </c>
      <c r="F48" s="118">
        <v>45000</v>
      </c>
      <c r="G48" s="109">
        <f>(Table146[[#This Row],[Medžiagos ir gaminiai, EUR be PVM]]+Table146[[#This Row],[Mašinų ir mechanizmų darbas, EUR be PVM]]+Table146[[#This Row],[Darbo užmokestis ir pridėtinės išlaidos, EUR be PVM]])</f>
        <v>61500</v>
      </c>
    </row>
    <row r="49" spans="2:7" ht="15" customHeight="1" outlineLevel="1" x14ac:dyDescent="0.25">
      <c r="B49" s="95">
        <v>140020</v>
      </c>
      <c r="C49" s="94" t="s">
        <v>547</v>
      </c>
      <c r="D49" s="118">
        <v>2100000</v>
      </c>
      <c r="E49" s="118">
        <v>800000</v>
      </c>
      <c r="F49" s="118">
        <v>1800000</v>
      </c>
      <c r="G49" s="109">
        <f>(Table146[[#This Row],[Medžiagos ir gaminiai, EUR be PVM]]+Table146[[#This Row],[Mašinų ir mechanizmų darbas, EUR be PVM]]+Table146[[#This Row],[Darbo užmokestis ir pridėtinės išlaidos, EUR be PVM]])</f>
        <v>4700000</v>
      </c>
    </row>
    <row r="50" spans="2:7" ht="15" customHeight="1" outlineLevel="1" x14ac:dyDescent="0.25">
      <c r="B50" s="95">
        <v>140020</v>
      </c>
      <c r="C50" s="94" t="s">
        <v>549</v>
      </c>
      <c r="D50" s="118">
        <v>0</v>
      </c>
      <c r="E50" s="118">
        <v>0</v>
      </c>
      <c r="F50" s="118">
        <v>0</v>
      </c>
      <c r="G50" s="109">
        <f>(Table146[[#This Row],[Medžiagos ir gaminiai, EUR be PVM]]+Table146[[#This Row],[Mašinų ir mechanizmų darbas, EUR be PVM]]+Table146[[#This Row],[Darbo užmokestis ir pridėtinės išlaidos, EUR be PVM]])</f>
        <v>0</v>
      </c>
    </row>
    <row r="51" spans="2:7" ht="15" customHeight="1" outlineLevel="1" x14ac:dyDescent="0.25">
      <c r="B51" s="95">
        <v>140020</v>
      </c>
      <c r="C51" s="94" t="s">
        <v>523</v>
      </c>
      <c r="D51" s="118">
        <v>0</v>
      </c>
      <c r="E51" s="118">
        <v>0</v>
      </c>
      <c r="F51" s="118">
        <v>0</v>
      </c>
      <c r="G51" s="109">
        <f>(Table146[[#This Row],[Medžiagos ir gaminiai, EUR be PVM]]+Table146[[#This Row],[Mašinų ir mechanizmų darbas, EUR be PVM]]+Table146[[#This Row],[Darbo užmokestis ir pridėtinės išlaidos, EUR be PVM]])</f>
        <v>0</v>
      </c>
    </row>
    <row r="52" spans="2:7" ht="30" outlineLevel="1" x14ac:dyDescent="0.25">
      <c r="B52" s="95">
        <v>140020</v>
      </c>
      <c r="C52" s="94" t="s">
        <v>548</v>
      </c>
      <c r="D52" s="118">
        <v>0</v>
      </c>
      <c r="E52" s="118">
        <v>0</v>
      </c>
      <c r="F52" s="118">
        <v>0</v>
      </c>
      <c r="G52" s="109">
        <f>(Table146[[#This Row],[Medžiagos ir gaminiai, EUR be PVM]]+Table146[[#This Row],[Mašinų ir mechanizmų darbas, EUR be PVM]]+Table146[[#This Row],[Darbo užmokestis ir pridėtinės išlaidos, EUR be PVM]])</f>
        <v>0</v>
      </c>
    </row>
    <row r="53" spans="2:7" ht="30" outlineLevel="1" x14ac:dyDescent="0.25">
      <c r="B53" s="95">
        <v>140020</v>
      </c>
      <c r="C53" s="94" t="s">
        <v>524</v>
      </c>
      <c r="D53" s="118">
        <v>235000</v>
      </c>
      <c r="E53" s="118">
        <v>120000</v>
      </c>
      <c r="F53" s="118">
        <v>110000</v>
      </c>
      <c r="G53" s="109">
        <f>(Table146[[#This Row],[Medžiagos ir gaminiai, EUR be PVM]]+Table146[[#This Row],[Mašinų ir mechanizmų darbas, EUR be PVM]]+Table146[[#This Row],[Darbo užmokestis ir pridėtinės išlaidos, EUR be PVM]])</f>
        <v>465000</v>
      </c>
    </row>
    <row r="54" spans="2:7" ht="15" customHeight="1" outlineLevel="1" x14ac:dyDescent="0.25">
      <c r="B54" s="91">
        <v>140030</v>
      </c>
      <c r="C54" s="92" t="s">
        <v>17</v>
      </c>
      <c r="D54" s="110">
        <f>SUM(D55:D62)</f>
        <v>0</v>
      </c>
      <c r="E54" s="110">
        <f>SUM(E55:E62)</f>
        <v>0</v>
      </c>
      <c r="F54" s="110">
        <f>SUM(F55:F62)</f>
        <v>0</v>
      </c>
      <c r="G54" s="93">
        <f>SUM(D54:F54)</f>
        <v>0</v>
      </c>
    </row>
    <row r="55" spans="2:7" ht="15" customHeight="1" outlineLevel="1" x14ac:dyDescent="0.25">
      <c r="B55" s="95">
        <v>140030</v>
      </c>
      <c r="C55" s="94" t="s">
        <v>552</v>
      </c>
      <c r="D55" s="118">
        <v>0</v>
      </c>
      <c r="E55" s="118">
        <v>0</v>
      </c>
      <c r="F55" s="118">
        <v>0</v>
      </c>
      <c r="G55" s="109">
        <f>(Table146[[#This Row],[Medžiagos ir gaminiai, EUR be PVM]]+Table146[[#This Row],[Mašinų ir mechanizmų darbas, EUR be PVM]]+Table146[[#This Row],[Darbo užmokestis ir pridėtinės išlaidos, EUR be PVM]])</f>
        <v>0</v>
      </c>
    </row>
    <row r="56" spans="2:7" ht="15" customHeight="1" outlineLevel="1" x14ac:dyDescent="0.25">
      <c r="B56" s="95">
        <v>140030</v>
      </c>
      <c r="C56" s="94" t="s">
        <v>531</v>
      </c>
      <c r="D56" s="118">
        <v>0</v>
      </c>
      <c r="E56" s="118">
        <v>0</v>
      </c>
      <c r="F56" s="118">
        <v>0</v>
      </c>
      <c r="G56" s="109">
        <f>(Table146[[#This Row],[Medžiagos ir gaminiai, EUR be PVM]]+Table146[[#This Row],[Mašinų ir mechanizmų darbas, EUR be PVM]]+Table146[[#This Row],[Darbo užmokestis ir pridėtinės išlaidos, EUR be PVM]])</f>
        <v>0</v>
      </c>
    </row>
    <row r="57" spans="2:7" ht="15" customHeight="1" outlineLevel="1" x14ac:dyDescent="0.25">
      <c r="B57" s="95">
        <v>140030</v>
      </c>
      <c r="C57" s="94" t="s">
        <v>551</v>
      </c>
      <c r="D57" s="118">
        <v>0</v>
      </c>
      <c r="E57" s="118">
        <v>0</v>
      </c>
      <c r="F57" s="118">
        <v>0</v>
      </c>
      <c r="G57" s="109">
        <f>(Table146[[#This Row],[Medžiagos ir gaminiai, EUR be PVM]]+Table146[[#This Row],[Mašinų ir mechanizmų darbas, EUR be PVM]]+Table146[[#This Row],[Darbo užmokestis ir pridėtinės išlaidos, EUR be PVM]])</f>
        <v>0</v>
      </c>
    </row>
    <row r="58" spans="2:7" ht="15" customHeight="1" outlineLevel="1" x14ac:dyDescent="0.25">
      <c r="B58" s="95">
        <v>140030</v>
      </c>
      <c r="C58" s="94" t="s">
        <v>532</v>
      </c>
      <c r="D58" s="118">
        <v>0</v>
      </c>
      <c r="E58" s="118">
        <v>0</v>
      </c>
      <c r="F58" s="118">
        <v>0</v>
      </c>
      <c r="G58" s="109">
        <f>(Table146[[#This Row],[Medžiagos ir gaminiai, EUR be PVM]]+Table146[[#This Row],[Mašinų ir mechanizmų darbas, EUR be PVM]]+Table146[[#This Row],[Darbo užmokestis ir pridėtinės išlaidos, EUR be PVM]])</f>
        <v>0</v>
      </c>
    </row>
    <row r="59" spans="2:7" ht="15" customHeight="1" outlineLevel="1" x14ac:dyDescent="0.25">
      <c r="B59" s="95">
        <v>140030</v>
      </c>
      <c r="C59" s="94" t="s">
        <v>533</v>
      </c>
      <c r="D59" s="118">
        <v>0</v>
      </c>
      <c r="E59" s="118">
        <v>0</v>
      </c>
      <c r="F59" s="118">
        <v>0</v>
      </c>
      <c r="G59" s="109">
        <f>(Table146[[#This Row],[Medžiagos ir gaminiai, EUR be PVM]]+Table146[[#This Row],[Mašinų ir mechanizmų darbas, EUR be PVM]]+Table146[[#This Row],[Darbo užmokestis ir pridėtinės išlaidos, EUR be PVM]])</f>
        <v>0</v>
      </c>
    </row>
    <row r="60" spans="2:7" ht="15" customHeight="1" outlineLevel="1" x14ac:dyDescent="0.25">
      <c r="B60" s="95">
        <v>140030</v>
      </c>
      <c r="C60" s="94" t="s">
        <v>63</v>
      </c>
      <c r="D60" s="118">
        <v>0</v>
      </c>
      <c r="E60" s="118">
        <v>0</v>
      </c>
      <c r="F60" s="118">
        <v>0</v>
      </c>
      <c r="G60" s="109">
        <f>(Table146[[#This Row],[Medžiagos ir gaminiai, EUR be PVM]]+Table146[[#This Row],[Mašinų ir mechanizmų darbas, EUR be PVM]]+Table146[[#This Row],[Darbo užmokestis ir pridėtinės išlaidos, EUR be PVM]])</f>
        <v>0</v>
      </c>
    </row>
    <row r="61" spans="2:7" ht="15" customHeight="1" outlineLevel="1" x14ac:dyDescent="0.25">
      <c r="B61" s="95">
        <v>140030</v>
      </c>
      <c r="C61" s="94" t="s">
        <v>64</v>
      </c>
      <c r="D61" s="118">
        <v>0</v>
      </c>
      <c r="E61" s="118">
        <v>0</v>
      </c>
      <c r="F61" s="118">
        <v>0</v>
      </c>
      <c r="G61" s="109">
        <f>(Table146[[#This Row],[Medžiagos ir gaminiai, EUR be PVM]]+Table146[[#This Row],[Mašinų ir mechanizmų darbas, EUR be PVM]]+Table146[[#This Row],[Darbo užmokestis ir pridėtinės išlaidos, EUR be PVM]])</f>
        <v>0</v>
      </c>
    </row>
    <row r="62" spans="2:7" ht="15" customHeight="1" outlineLevel="1" x14ac:dyDescent="0.25">
      <c r="B62" s="95">
        <v>140030</v>
      </c>
      <c r="C62" s="94" t="s">
        <v>65</v>
      </c>
      <c r="D62" s="118">
        <v>0</v>
      </c>
      <c r="E62" s="118">
        <v>0</v>
      </c>
      <c r="F62" s="118">
        <v>0</v>
      </c>
      <c r="G62" s="109">
        <f>(Table146[[#This Row],[Medžiagos ir gaminiai, EUR be PVM]]+Table146[[#This Row],[Mašinų ir mechanizmų darbas, EUR be PVM]]+Table146[[#This Row],[Darbo užmokestis ir pridėtinės išlaidos, EUR be PVM]])</f>
        <v>0</v>
      </c>
    </row>
    <row r="63" spans="2:7" ht="15" customHeight="1" outlineLevel="1" x14ac:dyDescent="0.25">
      <c r="B63" s="91">
        <v>140040</v>
      </c>
      <c r="C63" s="92" t="s">
        <v>18</v>
      </c>
      <c r="D63" s="110">
        <f>SUM(D64:D66)</f>
        <v>0</v>
      </c>
      <c r="E63" s="110">
        <f>SUM(E64:E66)</f>
        <v>0</v>
      </c>
      <c r="F63" s="110">
        <f>SUM(F64:F66)</f>
        <v>0</v>
      </c>
      <c r="G63" s="93">
        <f>SUM(D63:F63)</f>
        <v>0</v>
      </c>
    </row>
    <row r="64" spans="2:7" ht="15" outlineLevel="1" x14ac:dyDescent="0.25">
      <c r="B64" s="96">
        <v>140040</v>
      </c>
      <c r="C64" s="94" t="s">
        <v>550</v>
      </c>
      <c r="D64" s="118">
        <v>0</v>
      </c>
      <c r="E64" s="118">
        <v>0</v>
      </c>
      <c r="F64" s="118">
        <v>0</v>
      </c>
      <c r="G64" s="109">
        <f>(Table146[[#This Row],[Medžiagos ir gaminiai, EUR be PVM]]+Table146[[#This Row],[Mašinų ir mechanizmų darbas, EUR be PVM]]+Table146[[#This Row],[Darbo užmokestis ir pridėtinės išlaidos, EUR be PVM]])</f>
        <v>0</v>
      </c>
    </row>
    <row r="65" spans="2:7" ht="15" outlineLevel="1" collapsed="1" x14ac:dyDescent="0.25">
      <c r="B65" s="96">
        <v>140040</v>
      </c>
      <c r="C65" s="94" t="s">
        <v>66</v>
      </c>
      <c r="D65" s="118">
        <v>0</v>
      </c>
      <c r="E65" s="118">
        <v>0</v>
      </c>
      <c r="F65" s="118">
        <v>0</v>
      </c>
      <c r="G65" s="109">
        <f>(Table146[[#This Row],[Medžiagos ir gaminiai, EUR be PVM]]+Table146[[#This Row],[Mašinų ir mechanizmų darbas, EUR be PVM]]+Table146[[#This Row],[Darbo užmokestis ir pridėtinės išlaidos, EUR be PVM]])</f>
        <v>0</v>
      </c>
    </row>
    <row r="66" spans="2:7" ht="15" customHeight="1" outlineLevel="1" x14ac:dyDescent="0.25">
      <c r="B66" s="96">
        <v>140040</v>
      </c>
      <c r="C66" s="94" t="s">
        <v>44</v>
      </c>
      <c r="D66" s="118">
        <v>0</v>
      </c>
      <c r="E66" s="118">
        <v>0</v>
      </c>
      <c r="F66" s="118">
        <v>0</v>
      </c>
      <c r="G66" s="109">
        <f>(Table146[[#This Row],[Medžiagos ir gaminiai, EUR be PVM]]+Table146[[#This Row],[Mašinų ir mechanizmų darbas, EUR be PVM]]+Table146[[#This Row],[Darbo užmokestis ir pridėtinės išlaidos, EUR be PVM]])</f>
        <v>0</v>
      </c>
    </row>
    <row r="67" spans="2:7" ht="30" customHeight="1" x14ac:dyDescent="0.25">
      <c r="B67" s="97">
        <v>150000</v>
      </c>
      <c r="C67" s="98" t="s">
        <v>19</v>
      </c>
      <c r="D67" s="111">
        <f>SUM(D68+D86+D89+D91+D93+D96)</f>
        <v>0</v>
      </c>
      <c r="E67" s="111">
        <f>SUM(E68+E86+E89+E91+E93+E96)</f>
        <v>5000</v>
      </c>
      <c r="F67" s="111">
        <f>SUM(F68+F86+F89+F91+F93+F96)</f>
        <v>50000</v>
      </c>
      <c r="G67" s="86">
        <f>SUM(D67:F67)</f>
        <v>55000</v>
      </c>
    </row>
    <row r="68" spans="2:7" ht="15" customHeight="1" outlineLevel="1" x14ac:dyDescent="0.25">
      <c r="B68" s="91">
        <v>150010</v>
      </c>
      <c r="C68" s="92" t="s">
        <v>20</v>
      </c>
      <c r="D68" s="110">
        <f>SUM(D69:D85)</f>
        <v>0</v>
      </c>
      <c r="E68" s="110">
        <f>SUM(E69:E85)</f>
        <v>0</v>
      </c>
      <c r="F68" s="110">
        <f>SUM(F69:F85)</f>
        <v>0</v>
      </c>
      <c r="G68" s="93">
        <f>SUM(D68:F68)</f>
        <v>0</v>
      </c>
    </row>
    <row r="69" spans="2:7" ht="15" outlineLevel="1" x14ac:dyDescent="0.25">
      <c r="B69" s="96">
        <v>150010</v>
      </c>
      <c r="C69" s="94" t="s">
        <v>553</v>
      </c>
      <c r="D69" s="118">
        <v>0</v>
      </c>
      <c r="E69" s="118">
        <v>0</v>
      </c>
      <c r="F69" s="118">
        <v>0</v>
      </c>
      <c r="G69" s="109">
        <f>(Table146[[#This Row],[Medžiagos ir gaminiai, EUR be PVM]]+Table146[[#This Row],[Mašinų ir mechanizmų darbas, EUR be PVM]]+Table146[[#This Row],[Darbo užmokestis ir pridėtinės išlaidos, EUR be PVM]])</f>
        <v>0</v>
      </c>
    </row>
    <row r="70" spans="2:7" ht="15" outlineLevel="1" x14ac:dyDescent="0.25">
      <c r="B70" s="96">
        <v>150010</v>
      </c>
      <c r="C70" s="94" t="s">
        <v>534</v>
      </c>
      <c r="D70" s="118">
        <v>0</v>
      </c>
      <c r="E70" s="118">
        <v>0</v>
      </c>
      <c r="F70" s="118">
        <v>0</v>
      </c>
      <c r="G70" s="109">
        <f>(Table146[[#This Row],[Medžiagos ir gaminiai, EUR be PVM]]+Table146[[#This Row],[Mašinų ir mechanizmų darbas, EUR be PVM]]+Table146[[#This Row],[Darbo užmokestis ir pridėtinės išlaidos, EUR be PVM]])</f>
        <v>0</v>
      </c>
    </row>
    <row r="71" spans="2:7" ht="15" outlineLevel="1" x14ac:dyDescent="0.25">
      <c r="B71" s="96">
        <v>150010</v>
      </c>
      <c r="C71" s="94" t="s">
        <v>535</v>
      </c>
      <c r="D71" s="118">
        <v>0</v>
      </c>
      <c r="E71" s="118">
        <v>0</v>
      </c>
      <c r="F71" s="118">
        <v>0</v>
      </c>
      <c r="G71" s="109">
        <f>(Table146[[#This Row],[Medžiagos ir gaminiai, EUR be PVM]]+Table146[[#This Row],[Mašinų ir mechanizmų darbas, EUR be PVM]]+Table146[[#This Row],[Darbo užmokestis ir pridėtinės išlaidos, EUR be PVM]])</f>
        <v>0</v>
      </c>
    </row>
    <row r="72" spans="2:7" ht="15" customHeight="1" outlineLevel="1" x14ac:dyDescent="0.25">
      <c r="B72" s="99">
        <v>150010</v>
      </c>
      <c r="C72" s="100" t="s">
        <v>536</v>
      </c>
      <c r="D72" s="118">
        <v>0</v>
      </c>
      <c r="E72" s="118">
        <v>0</v>
      </c>
      <c r="F72" s="118">
        <v>0</v>
      </c>
      <c r="G72" s="109">
        <f>(Table146[[#This Row],[Medžiagos ir gaminiai, EUR be PVM]]+Table146[[#This Row],[Mašinų ir mechanizmų darbas, EUR be PVM]]+Table146[[#This Row],[Darbo užmokestis ir pridėtinės išlaidos, EUR be PVM]])</f>
        <v>0</v>
      </c>
    </row>
    <row r="73" spans="2:7" ht="15" customHeight="1" outlineLevel="1" x14ac:dyDescent="0.25">
      <c r="B73" s="99">
        <v>150010</v>
      </c>
      <c r="C73" s="100" t="s">
        <v>537</v>
      </c>
      <c r="D73" s="118">
        <v>0</v>
      </c>
      <c r="E73" s="118">
        <v>0</v>
      </c>
      <c r="F73" s="118">
        <v>0</v>
      </c>
      <c r="G73" s="109">
        <f>(Table146[[#This Row],[Medžiagos ir gaminiai, EUR be PVM]]+Table146[[#This Row],[Mašinų ir mechanizmų darbas, EUR be PVM]]+Table146[[#This Row],[Darbo užmokestis ir pridėtinės išlaidos, EUR be PVM]])</f>
        <v>0</v>
      </c>
    </row>
    <row r="74" spans="2:7" ht="30" customHeight="1" outlineLevel="1" x14ac:dyDescent="0.25">
      <c r="B74" s="96">
        <v>150010</v>
      </c>
      <c r="C74" s="94" t="s">
        <v>538</v>
      </c>
      <c r="D74" s="118">
        <v>0</v>
      </c>
      <c r="E74" s="118">
        <v>0</v>
      </c>
      <c r="F74" s="118">
        <v>0</v>
      </c>
      <c r="G74" s="109">
        <f>(Table146[[#This Row],[Medžiagos ir gaminiai, EUR be PVM]]+Table146[[#This Row],[Mašinų ir mechanizmų darbas, EUR be PVM]]+Table146[[#This Row],[Darbo užmokestis ir pridėtinės išlaidos, EUR be PVM]])</f>
        <v>0</v>
      </c>
    </row>
    <row r="75" spans="2:7" ht="30" customHeight="1" outlineLevel="1" x14ac:dyDescent="0.25">
      <c r="B75" s="96">
        <v>150010</v>
      </c>
      <c r="C75" s="94" t="s">
        <v>539</v>
      </c>
      <c r="D75" s="118">
        <v>0</v>
      </c>
      <c r="E75" s="118">
        <v>0</v>
      </c>
      <c r="F75" s="118">
        <v>0</v>
      </c>
      <c r="G75" s="109">
        <f>(Table146[[#This Row],[Medžiagos ir gaminiai, EUR be PVM]]+Table146[[#This Row],[Mašinų ir mechanizmų darbas, EUR be PVM]]+Table146[[#This Row],[Darbo užmokestis ir pridėtinės išlaidos, EUR be PVM]])</f>
        <v>0</v>
      </c>
    </row>
    <row r="76" spans="2:7" ht="30" customHeight="1" outlineLevel="1" x14ac:dyDescent="0.25">
      <c r="B76" s="96">
        <v>150010</v>
      </c>
      <c r="C76" s="94" t="s">
        <v>540</v>
      </c>
      <c r="D76" s="118">
        <v>0</v>
      </c>
      <c r="E76" s="118">
        <v>0</v>
      </c>
      <c r="F76" s="118">
        <v>0</v>
      </c>
      <c r="G76" s="109">
        <f>(Table146[[#This Row],[Medžiagos ir gaminiai, EUR be PVM]]+Table146[[#This Row],[Mašinų ir mechanizmų darbas, EUR be PVM]]+Table146[[#This Row],[Darbo užmokestis ir pridėtinės išlaidos, EUR be PVM]])</f>
        <v>0</v>
      </c>
    </row>
    <row r="77" spans="2:7" ht="30" customHeight="1" outlineLevel="1" x14ac:dyDescent="0.25">
      <c r="B77" s="96">
        <v>150010</v>
      </c>
      <c r="C77" s="94" t="s">
        <v>541</v>
      </c>
      <c r="D77" s="118">
        <v>0</v>
      </c>
      <c r="E77" s="118">
        <v>0</v>
      </c>
      <c r="F77" s="118">
        <v>0</v>
      </c>
      <c r="G77" s="109">
        <f>(Table146[[#This Row],[Medžiagos ir gaminiai, EUR be PVM]]+Table146[[#This Row],[Mašinų ir mechanizmų darbas, EUR be PVM]]+Table146[[#This Row],[Darbo užmokestis ir pridėtinės išlaidos, EUR be PVM]])</f>
        <v>0</v>
      </c>
    </row>
    <row r="78" spans="2:7" ht="30" customHeight="1" outlineLevel="1" x14ac:dyDescent="0.25">
      <c r="B78" s="96">
        <v>150010</v>
      </c>
      <c r="C78" s="94" t="s">
        <v>542</v>
      </c>
      <c r="D78" s="118">
        <v>0</v>
      </c>
      <c r="E78" s="118">
        <v>0</v>
      </c>
      <c r="F78" s="118">
        <v>0</v>
      </c>
      <c r="G78" s="109">
        <f>(Table146[[#This Row],[Medžiagos ir gaminiai, EUR be PVM]]+Table146[[#This Row],[Mašinų ir mechanizmų darbas, EUR be PVM]]+Table146[[#This Row],[Darbo užmokestis ir pridėtinės išlaidos, EUR be PVM]])</f>
        <v>0</v>
      </c>
    </row>
    <row r="79" spans="2:7" ht="30" customHeight="1" outlineLevel="1" x14ac:dyDescent="0.25">
      <c r="B79" s="96">
        <v>150010</v>
      </c>
      <c r="C79" s="94" t="s">
        <v>543</v>
      </c>
      <c r="D79" s="118">
        <v>0</v>
      </c>
      <c r="E79" s="118">
        <v>0</v>
      </c>
      <c r="F79" s="118">
        <v>0</v>
      </c>
      <c r="G79" s="109">
        <f>(Table146[[#This Row],[Medžiagos ir gaminiai, EUR be PVM]]+Table146[[#This Row],[Mašinų ir mechanizmų darbas, EUR be PVM]]+Table146[[#This Row],[Darbo užmokestis ir pridėtinės išlaidos, EUR be PVM]])</f>
        <v>0</v>
      </c>
    </row>
    <row r="80" spans="2:7" ht="15" customHeight="1" outlineLevel="1" x14ac:dyDescent="0.25">
      <c r="B80" s="101">
        <v>150010</v>
      </c>
      <c r="C80" s="102" t="s">
        <v>544</v>
      </c>
      <c r="D80" s="118">
        <v>0</v>
      </c>
      <c r="E80" s="118">
        <v>0</v>
      </c>
      <c r="F80" s="118">
        <v>0</v>
      </c>
      <c r="G80" s="109">
        <f>(Table146[[#This Row],[Medžiagos ir gaminiai, EUR be PVM]]+Table146[[#This Row],[Mašinų ir mechanizmų darbas, EUR be PVM]]+Table146[[#This Row],[Darbo užmokestis ir pridėtinės išlaidos, EUR be PVM]])</f>
        <v>0</v>
      </c>
    </row>
    <row r="81" spans="2:7" ht="15" customHeight="1" outlineLevel="1" x14ac:dyDescent="0.25">
      <c r="B81" s="101">
        <v>150010</v>
      </c>
      <c r="C81" s="102" t="s">
        <v>545</v>
      </c>
      <c r="D81" s="118">
        <v>0</v>
      </c>
      <c r="E81" s="118">
        <v>0</v>
      </c>
      <c r="F81" s="118">
        <v>0</v>
      </c>
      <c r="G81" s="109">
        <f>(Table146[[#This Row],[Medžiagos ir gaminiai, EUR be PVM]]+Table146[[#This Row],[Mašinų ir mechanizmų darbas, EUR be PVM]]+Table146[[#This Row],[Darbo užmokestis ir pridėtinės išlaidos, EUR be PVM]])</f>
        <v>0</v>
      </c>
    </row>
    <row r="82" spans="2:7" ht="15" customHeight="1" outlineLevel="1" x14ac:dyDescent="0.25">
      <c r="B82" s="96">
        <v>150010</v>
      </c>
      <c r="C82" s="94" t="s">
        <v>45</v>
      </c>
      <c r="D82" s="118">
        <v>0</v>
      </c>
      <c r="E82" s="118">
        <v>0</v>
      </c>
      <c r="F82" s="118">
        <v>0</v>
      </c>
      <c r="G82" s="109">
        <f>(Table146[[#This Row],[Medžiagos ir gaminiai, EUR be PVM]]+Table146[[#This Row],[Mašinų ir mechanizmų darbas, EUR be PVM]]+Table146[[#This Row],[Darbo užmokestis ir pridėtinės išlaidos, EUR be PVM]])</f>
        <v>0</v>
      </c>
    </row>
    <row r="83" spans="2:7" ht="15" customHeight="1" outlineLevel="1" x14ac:dyDescent="0.25">
      <c r="B83" s="96">
        <v>150010</v>
      </c>
      <c r="C83" s="94" t="s">
        <v>78</v>
      </c>
      <c r="D83" s="118">
        <v>0</v>
      </c>
      <c r="E83" s="118">
        <v>0</v>
      </c>
      <c r="F83" s="118">
        <v>0</v>
      </c>
      <c r="G83" s="109">
        <f>(Table146[[#This Row],[Medžiagos ir gaminiai, EUR be PVM]]+Table146[[#This Row],[Mašinų ir mechanizmų darbas, EUR be PVM]]+Table146[[#This Row],[Darbo užmokestis ir pridėtinės išlaidos, EUR be PVM]])</f>
        <v>0</v>
      </c>
    </row>
    <row r="84" spans="2:7" ht="15" customHeight="1" outlineLevel="1" x14ac:dyDescent="0.25">
      <c r="B84" s="103">
        <v>150010</v>
      </c>
      <c r="C84" s="102" t="s">
        <v>46</v>
      </c>
      <c r="D84" s="118">
        <v>0</v>
      </c>
      <c r="E84" s="118">
        <v>0</v>
      </c>
      <c r="F84" s="118">
        <v>0</v>
      </c>
      <c r="G84" s="109">
        <f>(Table146[[#This Row],[Medžiagos ir gaminiai, EUR be PVM]]+Table146[[#This Row],[Mašinų ir mechanizmų darbas, EUR be PVM]]+Table146[[#This Row],[Darbo užmokestis ir pridėtinės išlaidos, EUR be PVM]])</f>
        <v>0</v>
      </c>
    </row>
    <row r="85" spans="2:7" ht="15" customHeight="1" outlineLevel="1" x14ac:dyDescent="0.25">
      <c r="B85" s="103">
        <v>150010</v>
      </c>
      <c r="C85" s="102" t="s">
        <v>47</v>
      </c>
      <c r="D85" s="118">
        <v>0</v>
      </c>
      <c r="E85" s="118">
        <v>0</v>
      </c>
      <c r="F85" s="118">
        <v>0</v>
      </c>
      <c r="G85" s="109">
        <f>(Table146[[#This Row],[Medžiagos ir gaminiai, EUR be PVM]]+Table146[[#This Row],[Mašinų ir mechanizmų darbas, EUR be PVM]]+Table146[[#This Row],[Darbo užmokestis ir pridėtinės išlaidos, EUR be PVM]])</f>
        <v>0</v>
      </c>
    </row>
    <row r="86" spans="2:7" ht="15" customHeight="1" outlineLevel="1" x14ac:dyDescent="0.25">
      <c r="B86" s="91">
        <v>150030</v>
      </c>
      <c r="C86" s="92" t="s">
        <v>558</v>
      </c>
      <c r="D86" s="110">
        <f>SUM(D87:D88)</f>
        <v>0</v>
      </c>
      <c r="E86" s="110">
        <f>SUM(E87:E88)</f>
        <v>0</v>
      </c>
      <c r="F86" s="110">
        <f>SUM(F87:F88)</f>
        <v>0</v>
      </c>
      <c r="G86" s="93">
        <f>SUM(D86:F86)</f>
        <v>0</v>
      </c>
    </row>
    <row r="87" spans="2:7" ht="15" customHeight="1" outlineLevel="1" x14ac:dyDescent="0.25">
      <c r="B87" s="103">
        <v>150030</v>
      </c>
      <c r="C87" s="102" t="s">
        <v>560</v>
      </c>
      <c r="D87" s="118">
        <v>0</v>
      </c>
      <c r="E87" s="118">
        <v>0</v>
      </c>
      <c r="F87" s="118">
        <v>0</v>
      </c>
      <c r="G87" s="109">
        <f>(Table146[[#This Row],[Medžiagos ir gaminiai, EUR be PVM]]+Table146[[#This Row],[Mašinų ir mechanizmų darbas, EUR be PVM]]+Table146[[#This Row],[Darbo užmokestis ir pridėtinės išlaidos, EUR be PVM]])</f>
        <v>0</v>
      </c>
    </row>
    <row r="88" spans="2:7" ht="15" customHeight="1" outlineLevel="1" x14ac:dyDescent="0.25">
      <c r="B88" s="103">
        <v>150030</v>
      </c>
      <c r="C88" s="102" t="s">
        <v>559</v>
      </c>
      <c r="D88" s="118">
        <v>0</v>
      </c>
      <c r="E88" s="118">
        <v>0</v>
      </c>
      <c r="F88" s="118">
        <v>0</v>
      </c>
      <c r="G88" s="109">
        <f>(Table146[[#This Row],[Medžiagos ir gaminiai, EUR be PVM]]+Table146[[#This Row],[Mašinų ir mechanizmų darbas, EUR be PVM]]+Table146[[#This Row],[Darbo užmokestis ir pridėtinės išlaidos, EUR be PVM]])</f>
        <v>0</v>
      </c>
    </row>
    <row r="89" spans="2:7" ht="15" customHeight="1" outlineLevel="1" x14ac:dyDescent="0.25">
      <c r="B89" s="91">
        <v>150050</v>
      </c>
      <c r="C89" s="92" t="s">
        <v>21</v>
      </c>
      <c r="D89" s="110">
        <f>SUM(D90)</f>
        <v>0</v>
      </c>
      <c r="E89" s="110">
        <f>SUM(E90)</f>
        <v>0</v>
      </c>
      <c r="F89" s="110">
        <f>SUM(F90)</f>
        <v>0</v>
      </c>
      <c r="G89" s="93">
        <f>SUM(D89:F89)</f>
        <v>0</v>
      </c>
    </row>
    <row r="90" spans="2:7" s="70" customFormat="1" ht="15" customHeight="1" outlineLevel="1" x14ac:dyDescent="0.25">
      <c r="B90" s="95">
        <v>150050</v>
      </c>
      <c r="C90" s="104" t="s">
        <v>48</v>
      </c>
      <c r="D90" s="118">
        <v>0</v>
      </c>
      <c r="E90" s="118">
        <v>0</v>
      </c>
      <c r="F90" s="118">
        <v>0</v>
      </c>
      <c r="G90" s="109">
        <f>(Table146[[#This Row],[Medžiagos ir gaminiai, EUR be PVM]]+Table146[[#This Row],[Mašinų ir mechanizmų darbas, EUR be PVM]]+Table146[[#This Row],[Darbo užmokestis ir pridėtinės išlaidos, EUR be PVM]])</f>
        <v>0</v>
      </c>
    </row>
    <row r="91" spans="2:7" ht="15" customHeight="1" outlineLevel="1" x14ac:dyDescent="0.25">
      <c r="B91" s="91">
        <v>150060</v>
      </c>
      <c r="C91" s="92" t="s">
        <v>49</v>
      </c>
      <c r="D91" s="110">
        <f>SUM(D92)</f>
        <v>0</v>
      </c>
      <c r="E91" s="110">
        <f>SUM(E92)</f>
        <v>5000</v>
      </c>
      <c r="F91" s="110">
        <f>SUM(F92)</f>
        <v>50000</v>
      </c>
      <c r="G91" s="93">
        <f>SUM(D91:F91)</f>
        <v>55000</v>
      </c>
    </row>
    <row r="92" spans="2:7" s="70" customFormat="1" ht="15" customHeight="1" outlineLevel="1" x14ac:dyDescent="0.25">
      <c r="B92" s="95">
        <v>150060</v>
      </c>
      <c r="C92" s="94" t="s">
        <v>50</v>
      </c>
      <c r="D92" s="118">
        <v>0</v>
      </c>
      <c r="E92" s="118">
        <v>5000</v>
      </c>
      <c r="F92" s="118">
        <v>50000</v>
      </c>
      <c r="G92" s="109">
        <f>(Table146[[#This Row],[Medžiagos ir gaminiai, EUR be PVM]]+Table146[[#This Row],[Mašinų ir mechanizmų darbas, EUR be PVM]]+Table146[[#This Row],[Darbo užmokestis ir pridėtinės išlaidos, EUR be PVM]])</f>
        <v>55000</v>
      </c>
    </row>
    <row r="93" spans="2:7" ht="15" customHeight="1" outlineLevel="1" x14ac:dyDescent="0.25">
      <c r="B93" s="91">
        <v>150070</v>
      </c>
      <c r="C93" s="92" t="s">
        <v>51</v>
      </c>
      <c r="D93" s="110">
        <f>SUM(D94:D95)</f>
        <v>0</v>
      </c>
      <c r="E93" s="110">
        <f>SUM(E94:E95)</f>
        <v>0</v>
      </c>
      <c r="F93" s="110">
        <f>SUM(F94:F95)</f>
        <v>0</v>
      </c>
      <c r="G93" s="93">
        <f>SUM(D93:F93)</f>
        <v>0</v>
      </c>
    </row>
    <row r="94" spans="2:7" s="70" customFormat="1" ht="15" customHeight="1" outlineLevel="1" x14ac:dyDescent="0.25">
      <c r="B94" s="95">
        <v>150070</v>
      </c>
      <c r="C94" s="94" t="s">
        <v>52</v>
      </c>
      <c r="D94" s="118">
        <v>0</v>
      </c>
      <c r="E94" s="118">
        <v>0</v>
      </c>
      <c r="F94" s="118">
        <v>0</v>
      </c>
      <c r="G94" s="109">
        <f>(Table146[[#This Row],[Medžiagos ir gaminiai, EUR be PVM]]+Table146[[#This Row],[Mašinų ir mechanizmų darbas, EUR be PVM]]+Table146[[#This Row],[Darbo užmokestis ir pridėtinės išlaidos, EUR be PVM]])</f>
        <v>0</v>
      </c>
    </row>
    <row r="95" spans="2:7" ht="15" customHeight="1" outlineLevel="1" x14ac:dyDescent="0.25">
      <c r="B95" s="96">
        <v>150070</v>
      </c>
      <c r="C95" s="94" t="s">
        <v>67</v>
      </c>
      <c r="D95" s="118">
        <v>0</v>
      </c>
      <c r="E95" s="118">
        <v>0</v>
      </c>
      <c r="F95" s="118">
        <v>0</v>
      </c>
      <c r="G95" s="109">
        <f>(Table146[[#This Row],[Medžiagos ir gaminiai, EUR be PVM]]+Table146[[#This Row],[Mašinų ir mechanizmų darbas, EUR be PVM]]+Table146[[#This Row],[Darbo užmokestis ir pridėtinės išlaidos, EUR be PVM]])</f>
        <v>0</v>
      </c>
    </row>
    <row r="96" spans="2:7" ht="15" customHeight="1" outlineLevel="1" x14ac:dyDescent="0.25">
      <c r="B96" s="91">
        <v>150090</v>
      </c>
      <c r="C96" s="92" t="s">
        <v>53</v>
      </c>
      <c r="D96" s="110">
        <f>SUM(D97)</f>
        <v>0</v>
      </c>
      <c r="E96" s="110">
        <f>SUM(E97)</f>
        <v>0</v>
      </c>
      <c r="F96" s="110">
        <f>SUM(F97)</f>
        <v>0</v>
      </c>
      <c r="G96" s="93">
        <f>SUM(D96:F96)</f>
        <v>0</v>
      </c>
    </row>
    <row r="97" spans="2:7" s="70" customFormat="1" ht="15" outlineLevel="1" x14ac:dyDescent="0.25">
      <c r="B97" s="95">
        <v>150090</v>
      </c>
      <c r="C97" s="94" t="s">
        <v>54</v>
      </c>
      <c r="D97" s="118">
        <v>0</v>
      </c>
      <c r="E97" s="118">
        <v>0</v>
      </c>
      <c r="F97" s="118">
        <v>0</v>
      </c>
      <c r="G97" s="109">
        <f>(Table146[[#This Row],[Medžiagos ir gaminiai, EUR be PVM]]+Table146[[#This Row],[Mašinų ir mechanizmų darbas, EUR be PVM]]+Table146[[#This Row],[Darbo užmokestis ir pridėtinės išlaidos, EUR be PVM]])</f>
        <v>0</v>
      </c>
    </row>
    <row r="98" spans="2:7" ht="15" x14ac:dyDescent="0.25">
      <c r="B98" s="83">
        <v>160000</v>
      </c>
      <c r="C98" s="89" t="s">
        <v>23</v>
      </c>
      <c r="D98" s="111">
        <f>SUM(D99+D102)</f>
        <v>0</v>
      </c>
      <c r="E98" s="111">
        <f>SUM(E99+E102)</f>
        <v>0</v>
      </c>
      <c r="F98" s="111">
        <f>SUM(F99+F102)</f>
        <v>0</v>
      </c>
      <c r="G98" s="86">
        <f>SUM(D98:F98)</f>
        <v>0</v>
      </c>
    </row>
    <row r="99" spans="2:7" ht="15" customHeight="1" outlineLevel="1" x14ac:dyDescent="0.25">
      <c r="B99" s="91">
        <v>160010</v>
      </c>
      <c r="C99" s="92" t="s">
        <v>24</v>
      </c>
      <c r="D99" s="110">
        <f>SUM(D100:D101)</f>
        <v>0</v>
      </c>
      <c r="E99" s="110">
        <f>SUM(E100:E101)</f>
        <v>0</v>
      </c>
      <c r="F99" s="110">
        <f>SUM(F100:F101)</f>
        <v>0</v>
      </c>
      <c r="G99" s="93">
        <f>SUM(D99:F99)</f>
        <v>0</v>
      </c>
    </row>
    <row r="100" spans="2:7" ht="15" outlineLevel="1" x14ac:dyDescent="0.25">
      <c r="B100" s="96">
        <v>160010</v>
      </c>
      <c r="C100" s="94" t="s">
        <v>68</v>
      </c>
      <c r="D100" s="118">
        <v>0</v>
      </c>
      <c r="E100" s="118">
        <v>0</v>
      </c>
      <c r="F100" s="118">
        <v>0</v>
      </c>
      <c r="G100" s="109">
        <f>(Table146[[#This Row],[Medžiagos ir gaminiai, EUR be PVM]]+Table146[[#This Row],[Mašinų ir mechanizmų darbas, EUR be PVM]]+Table146[[#This Row],[Darbo užmokestis ir pridėtinės išlaidos, EUR be PVM]])</f>
        <v>0</v>
      </c>
    </row>
    <row r="101" spans="2:7" ht="15" outlineLevel="1" x14ac:dyDescent="0.25">
      <c r="B101" s="96">
        <v>160010</v>
      </c>
      <c r="C101" s="94" t="s">
        <v>69</v>
      </c>
      <c r="D101" s="118">
        <v>0</v>
      </c>
      <c r="E101" s="118">
        <v>0</v>
      </c>
      <c r="F101" s="118">
        <v>0</v>
      </c>
      <c r="G101" s="109">
        <f>(Table146[[#This Row],[Medžiagos ir gaminiai, EUR be PVM]]+Table146[[#This Row],[Mašinų ir mechanizmų darbas, EUR be PVM]]+Table146[[#This Row],[Darbo užmokestis ir pridėtinės išlaidos, EUR be PVM]])</f>
        <v>0</v>
      </c>
    </row>
    <row r="102" spans="2:7" ht="15" customHeight="1" outlineLevel="1" x14ac:dyDescent="0.25">
      <c r="B102" s="91">
        <v>160030</v>
      </c>
      <c r="C102" s="92" t="s">
        <v>24</v>
      </c>
      <c r="D102" s="110">
        <f>SUM(D103)</f>
        <v>0</v>
      </c>
      <c r="E102" s="110">
        <f>SUM(E103)</f>
        <v>0</v>
      </c>
      <c r="F102" s="110">
        <f>SUM(F103)</f>
        <v>0</v>
      </c>
      <c r="G102" s="93">
        <f>SUM(D102:F102)</f>
        <v>0</v>
      </c>
    </row>
    <row r="103" spans="2:7" ht="15" outlineLevel="1" x14ac:dyDescent="0.25">
      <c r="B103" s="96">
        <v>160030</v>
      </c>
      <c r="C103" s="94" t="s">
        <v>25</v>
      </c>
      <c r="D103" s="118">
        <v>0</v>
      </c>
      <c r="E103" s="118">
        <v>0</v>
      </c>
      <c r="F103" s="118">
        <v>0</v>
      </c>
      <c r="G103" s="109">
        <f>(Table146[[#This Row],[Medžiagos ir gaminiai, EUR be PVM]]+Table146[[#This Row],[Mašinų ir mechanizmų darbas, EUR be PVM]]+Table146[[#This Row],[Darbo užmokestis ir pridėtinės išlaidos, EUR be PVM]])</f>
        <v>0</v>
      </c>
    </row>
    <row r="104" spans="2:7" ht="15" x14ac:dyDescent="0.25">
      <c r="B104" s="83">
        <v>170000</v>
      </c>
      <c r="C104" s="89" t="s">
        <v>26</v>
      </c>
      <c r="D104" s="111">
        <f>SUM(D105:D106)</f>
        <v>0</v>
      </c>
      <c r="E104" s="111">
        <f>SUM(E105:E106)</f>
        <v>0</v>
      </c>
      <c r="F104" s="111">
        <f>SUM(F105:F106)</f>
        <v>0</v>
      </c>
      <c r="G104" s="86">
        <f>SUM(D104:F104)</f>
        <v>0</v>
      </c>
    </row>
    <row r="105" spans="2:7" ht="15" outlineLevel="1" x14ac:dyDescent="0.25">
      <c r="B105" s="95">
        <v>170010</v>
      </c>
      <c r="C105" s="94" t="s">
        <v>56</v>
      </c>
      <c r="D105" s="118">
        <v>0</v>
      </c>
      <c r="E105" s="118">
        <v>0</v>
      </c>
      <c r="F105" s="118">
        <v>0</v>
      </c>
      <c r="G105" s="109">
        <f>(Table146[[#This Row],[Medžiagos ir gaminiai, EUR be PVM]]+Table146[[#This Row],[Mašinų ir mechanizmų darbas, EUR be PVM]]+Table146[[#This Row],[Darbo užmokestis ir pridėtinės išlaidos, EUR be PVM]])</f>
        <v>0</v>
      </c>
    </row>
    <row r="106" spans="2:7" ht="15" outlineLevel="1" x14ac:dyDescent="0.25">
      <c r="B106" s="95">
        <v>170020</v>
      </c>
      <c r="C106" s="94" t="s">
        <v>28</v>
      </c>
      <c r="D106" s="118">
        <v>0</v>
      </c>
      <c r="E106" s="118">
        <v>0</v>
      </c>
      <c r="F106" s="118">
        <v>0</v>
      </c>
      <c r="G106" s="109">
        <f>(Table146[[#This Row],[Medžiagos ir gaminiai, EUR be PVM]]+Table146[[#This Row],[Mašinų ir mechanizmų darbas, EUR be PVM]]+Table146[[#This Row],[Darbo užmokestis ir pridėtinės išlaidos, EUR be PVM]])</f>
        <v>0</v>
      </c>
    </row>
    <row r="107" spans="2:7" ht="15" x14ac:dyDescent="0.25">
      <c r="B107" s="83">
        <v>190000</v>
      </c>
      <c r="C107" s="89" t="s">
        <v>29</v>
      </c>
      <c r="D107" s="111">
        <f>SUM(D108+D113+D116+D118)</f>
        <v>0</v>
      </c>
      <c r="E107" s="111">
        <f>SUM(E108+E113+E116+E118)</f>
        <v>0</v>
      </c>
      <c r="F107" s="111">
        <f>SUM(F108+F113+F116+F118)</f>
        <v>0</v>
      </c>
      <c r="G107" s="86">
        <f>SUM(D107:F107)</f>
        <v>0</v>
      </c>
    </row>
    <row r="108" spans="2:7" ht="15" customHeight="1" outlineLevel="1" x14ac:dyDescent="0.25">
      <c r="B108" s="91">
        <v>190040</v>
      </c>
      <c r="C108" s="92" t="s">
        <v>57</v>
      </c>
      <c r="D108" s="110">
        <f>SUM(D109:D112)</f>
        <v>0</v>
      </c>
      <c r="E108" s="110">
        <f>SUM(E109:E112)</f>
        <v>0</v>
      </c>
      <c r="F108" s="110">
        <f>SUM(F109:F112)</f>
        <v>0</v>
      </c>
      <c r="G108" s="93">
        <f>SUM(D108:F108)</f>
        <v>0</v>
      </c>
    </row>
    <row r="109" spans="2:7" ht="15" outlineLevel="1" x14ac:dyDescent="0.25">
      <c r="B109" s="96">
        <v>190040</v>
      </c>
      <c r="C109" s="94" t="s">
        <v>58</v>
      </c>
      <c r="D109" s="118">
        <v>0</v>
      </c>
      <c r="E109" s="118">
        <v>0</v>
      </c>
      <c r="F109" s="118">
        <v>0</v>
      </c>
      <c r="G109" s="109">
        <f>(Table146[[#This Row],[Medžiagos ir gaminiai, EUR be PVM]]+Table146[[#This Row],[Mašinų ir mechanizmų darbas, EUR be PVM]]+Table146[[#This Row],[Darbo užmokestis ir pridėtinės išlaidos, EUR be PVM]])</f>
        <v>0</v>
      </c>
    </row>
    <row r="110" spans="2:7" ht="15" outlineLevel="1" x14ac:dyDescent="0.25">
      <c r="B110" s="96">
        <v>190040</v>
      </c>
      <c r="C110" s="94" t="s">
        <v>59</v>
      </c>
      <c r="D110" s="118">
        <v>0</v>
      </c>
      <c r="E110" s="118">
        <v>0</v>
      </c>
      <c r="F110" s="118">
        <v>0</v>
      </c>
      <c r="G110" s="109">
        <f>(Table146[[#This Row],[Medžiagos ir gaminiai, EUR be PVM]]+Table146[[#This Row],[Mašinų ir mechanizmų darbas, EUR be PVM]]+Table146[[#This Row],[Darbo užmokestis ir pridėtinės išlaidos, EUR be PVM]])</f>
        <v>0</v>
      </c>
    </row>
    <row r="111" spans="2:7" ht="15" outlineLevel="1" x14ac:dyDescent="0.25">
      <c r="B111" s="96">
        <v>190040</v>
      </c>
      <c r="C111" s="94" t="s">
        <v>60</v>
      </c>
      <c r="D111" s="118">
        <v>0</v>
      </c>
      <c r="E111" s="118">
        <v>0</v>
      </c>
      <c r="F111" s="118">
        <v>0</v>
      </c>
      <c r="G111" s="109">
        <f>(Table146[[#This Row],[Medžiagos ir gaminiai, EUR be PVM]]+Table146[[#This Row],[Mašinų ir mechanizmų darbas, EUR be PVM]]+Table146[[#This Row],[Darbo užmokestis ir pridėtinės išlaidos, EUR be PVM]])</f>
        <v>0</v>
      </c>
    </row>
    <row r="112" spans="2:7" ht="15" outlineLevel="1" x14ac:dyDescent="0.25">
      <c r="B112" s="96">
        <v>190040</v>
      </c>
      <c r="C112" s="94" t="s">
        <v>70</v>
      </c>
      <c r="D112" s="118">
        <v>0</v>
      </c>
      <c r="E112" s="118">
        <v>0</v>
      </c>
      <c r="F112" s="118">
        <v>0</v>
      </c>
      <c r="G112" s="109">
        <f>(Table146[[#This Row],[Medžiagos ir gaminiai, EUR be PVM]]+Table146[[#This Row],[Mašinų ir mechanizmų darbas, EUR be PVM]]+Table146[[#This Row],[Darbo užmokestis ir pridėtinės išlaidos, EUR be PVM]])</f>
        <v>0</v>
      </c>
    </row>
    <row r="113" spans="2:8" ht="15" customHeight="1" outlineLevel="1" x14ac:dyDescent="0.25">
      <c r="B113" s="91">
        <v>190050</v>
      </c>
      <c r="C113" s="92" t="s">
        <v>30</v>
      </c>
      <c r="D113" s="110">
        <f>SUM(D114:D115)</f>
        <v>0</v>
      </c>
      <c r="E113" s="110">
        <f>SUM(E114:E115)</f>
        <v>0</v>
      </c>
      <c r="F113" s="110">
        <f>SUM(F114:F115)</f>
        <v>0</v>
      </c>
      <c r="G113" s="93">
        <f>SUM(D113:F113)</f>
        <v>0</v>
      </c>
    </row>
    <row r="114" spans="2:8" ht="15" outlineLevel="1" x14ac:dyDescent="0.25">
      <c r="B114" s="96">
        <v>190050</v>
      </c>
      <c r="C114" s="94" t="s">
        <v>61</v>
      </c>
      <c r="D114" s="118">
        <v>0</v>
      </c>
      <c r="E114" s="118">
        <v>0</v>
      </c>
      <c r="F114" s="118">
        <v>0</v>
      </c>
      <c r="G114" s="109">
        <f>(Table146[[#This Row],[Medžiagos ir gaminiai, EUR be PVM]]+Table146[[#This Row],[Mašinų ir mechanizmų darbas, EUR be PVM]]+Table146[[#This Row],[Darbo užmokestis ir pridėtinės išlaidos, EUR be PVM]])</f>
        <v>0</v>
      </c>
    </row>
    <row r="115" spans="2:8" ht="15" outlineLevel="1" x14ac:dyDescent="0.25">
      <c r="B115" s="96">
        <v>190050</v>
      </c>
      <c r="C115" s="94" t="s">
        <v>62</v>
      </c>
      <c r="D115" s="118">
        <v>0</v>
      </c>
      <c r="E115" s="118">
        <v>0</v>
      </c>
      <c r="F115" s="118">
        <v>0</v>
      </c>
      <c r="G115" s="109">
        <f>(Table146[[#This Row],[Medžiagos ir gaminiai, EUR be PVM]]+Table146[[#This Row],[Mašinų ir mechanizmų darbas, EUR be PVM]]+Table146[[#This Row],[Darbo užmokestis ir pridėtinės išlaidos, EUR be PVM]])</f>
        <v>0</v>
      </c>
    </row>
    <row r="116" spans="2:8" ht="15" customHeight="1" outlineLevel="1" x14ac:dyDescent="0.25">
      <c r="B116" s="91">
        <v>190060</v>
      </c>
      <c r="C116" s="92" t="s">
        <v>31</v>
      </c>
      <c r="D116" s="110">
        <f>SUM(D117)</f>
        <v>0</v>
      </c>
      <c r="E116" s="110">
        <f>SUM(E117)</f>
        <v>0</v>
      </c>
      <c r="F116" s="110">
        <f>SUM(F117)</f>
        <v>0</v>
      </c>
      <c r="G116" s="93">
        <f>SUM(D116:F116)</f>
        <v>0</v>
      </c>
    </row>
    <row r="117" spans="2:8" ht="15" outlineLevel="1" x14ac:dyDescent="0.25">
      <c r="B117" s="96">
        <v>190060</v>
      </c>
      <c r="C117" s="94" t="s">
        <v>31</v>
      </c>
      <c r="D117" s="118">
        <v>0</v>
      </c>
      <c r="E117" s="118">
        <v>0</v>
      </c>
      <c r="F117" s="118">
        <v>0</v>
      </c>
      <c r="G117" s="109">
        <f>(Table146[[#This Row],[Medžiagos ir gaminiai, EUR be PVM]]+Table146[[#This Row],[Mašinų ir mechanizmų darbas, EUR be PVM]]+Table146[[#This Row],[Darbo užmokestis ir pridėtinės išlaidos, EUR be PVM]])</f>
        <v>0</v>
      </c>
    </row>
    <row r="118" spans="2:8" ht="15" customHeight="1" outlineLevel="1" x14ac:dyDescent="0.25">
      <c r="B118" s="91">
        <v>190070</v>
      </c>
      <c r="C118" s="92" t="s">
        <v>32</v>
      </c>
      <c r="D118" s="110">
        <f>SUM(D119:D124)</f>
        <v>0</v>
      </c>
      <c r="E118" s="110">
        <f>SUM(E119:E124)</f>
        <v>0</v>
      </c>
      <c r="F118" s="110">
        <f>SUM(F119:F124)</f>
        <v>0</v>
      </c>
      <c r="G118" s="93">
        <f>SUM(D118:F118)</f>
        <v>0</v>
      </c>
    </row>
    <row r="119" spans="2:8" ht="16.5" customHeight="1" outlineLevel="1" x14ac:dyDescent="0.25">
      <c r="B119" s="99">
        <v>190070</v>
      </c>
      <c r="C119" s="117" t="s">
        <v>71</v>
      </c>
      <c r="D119" s="118">
        <v>0</v>
      </c>
      <c r="E119" s="118">
        <v>0</v>
      </c>
      <c r="F119" s="118">
        <v>0</v>
      </c>
      <c r="G119" s="109">
        <f>(Table146[[#This Row],[Medžiagos ir gaminiai, EUR be PVM]]+Table146[[#This Row],[Mašinų ir mechanizmų darbas, EUR be PVM]]+Table146[[#This Row],[Darbo užmokestis ir pridėtinės išlaidos, EUR be PVM]])</f>
        <v>0</v>
      </c>
    </row>
    <row r="120" spans="2:8" ht="16.5" customHeight="1" outlineLevel="1" x14ac:dyDescent="0.25">
      <c r="B120" s="99">
        <v>190070</v>
      </c>
      <c r="C120" s="105" t="s">
        <v>72</v>
      </c>
      <c r="D120" s="118">
        <v>0</v>
      </c>
      <c r="E120" s="118">
        <v>0</v>
      </c>
      <c r="F120" s="118">
        <v>0</v>
      </c>
      <c r="G120" s="109">
        <f>(Table146[[#This Row],[Medžiagos ir gaminiai, EUR be PVM]]+Table146[[#This Row],[Mašinų ir mechanizmų darbas, EUR be PVM]]+Table146[[#This Row],[Darbo užmokestis ir pridėtinės išlaidos, EUR be PVM]])</f>
        <v>0</v>
      </c>
    </row>
    <row r="121" spans="2:8" ht="16.5" customHeight="1" outlineLevel="1" x14ac:dyDescent="0.25">
      <c r="B121" s="99">
        <v>190070</v>
      </c>
      <c r="C121" s="105" t="s">
        <v>73</v>
      </c>
      <c r="D121" s="118">
        <v>0</v>
      </c>
      <c r="E121" s="118">
        <v>0</v>
      </c>
      <c r="F121" s="118">
        <v>0</v>
      </c>
      <c r="G121" s="109">
        <f>(Table146[[#This Row],[Medžiagos ir gaminiai, EUR be PVM]]+Table146[[#This Row],[Mašinų ir mechanizmų darbas, EUR be PVM]]+Table146[[#This Row],[Darbo užmokestis ir pridėtinės išlaidos, EUR be PVM]])</f>
        <v>0</v>
      </c>
    </row>
    <row r="122" spans="2:8" ht="16.5" customHeight="1" outlineLevel="1" x14ac:dyDescent="0.25">
      <c r="B122" s="99">
        <v>190070</v>
      </c>
      <c r="C122" s="105" t="s">
        <v>74</v>
      </c>
      <c r="D122" s="118">
        <v>0</v>
      </c>
      <c r="E122" s="118">
        <v>0</v>
      </c>
      <c r="F122" s="118">
        <v>0</v>
      </c>
      <c r="G122" s="109">
        <f>(Table146[[#This Row],[Medžiagos ir gaminiai, EUR be PVM]]+Table146[[#This Row],[Mašinų ir mechanizmų darbas, EUR be PVM]]+Table146[[#This Row],[Darbo užmokestis ir pridėtinės išlaidos, EUR be PVM]])</f>
        <v>0</v>
      </c>
    </row>
    <row r="123" spans="2:8" ht="16.5" customHeight="1" outlineLevel="1" x14ac:dyDescent="0.25">
      <c r="B123" s="99">
        <v>190070</v>
      </c>
      <c r="C123" s="105" t="s">
        <v>75</v>
      </c>
      <c r="D123" s="118">
        <v>0</v>
      </c>
      <c r="E123" s="118">
        <v>0</v>
      </c>
      <c r="F123" s="118">
        <v>0</v>
      </c>
      <c r="G123" s="109">
        <f>(Table146[[#This Row],[Medžiagos ir gaminiai, EUR be PVM]]+Table146[[#This Row],[Mašinų ir mechanizmų darbas, EUR be PVM]]+Table146[[#This Row],[Darbo užmokestis ir pridėtinės išlaidos, EUR be PVM]])</f>
        <v>0</v>
      </c>
    </row>
    <row r="124" spans="2:8" ht="16.5" customHeight="1" outlineLevel="1" thickBot="1" x14ac:dyDescent="0.3">
      <c r="B124" s="99">
        <v>190070</v>
      </c>
      <c r="C124" s="105" t="s">
        <v>76</v>
      </c>
      <c r="D124" s="118">
        <v>0</v>
      </c>
      <c r="E124" s="118">
        <v>0</v>
      </c>
      <c r="F124" s="118">
        <v>0</v>
      </c>
      <c r="G124" s="109">
        <f>(Table146[[#This Row],[Medžiagos ir gaminiai, EUR be PVM]]+Table146[[#This Row],[Mašinų ir mechanizmų darbas, EUR be PVM]]+Table146[[#This Row],[Darbo užmokestis ir pridėtinės išlaidos, EUR be PVM]])</f>
        <v>0</v>
      </c>
    </row>
    <row r="125" spans="2:8" thickTop="1" thickBot="1" x14ac:dyDescent="0.3">
      <c r="B125" s="106"/>
      <c r="C125" s="106" t="s">
        <v>555</v>
      </c>
      <c r="D125" s="112">
        <f>D107+D104+D98+D67+D27+D16+D14+D12+D10</f>
        <v>11616500</v>
      </c>
      <c r="E125" s="112">
        <f>E107+E104+E98+E67+E27+E16+E14+E12+E10</f>
        <v>6829000</v>
      </c>
      <c r="F125" s="112">
        <f>F107+F104+F98+F67+F27+F16+F14+F12+F10</f>
        <v>9894000</v>
      </c>
      <c r="G125" s="113">
        <f>G107+G104+G98+G67+G27+G16+G14+G12+G10</f>
        <v>28339500</v>
      </c>
      <c r="H125" s="119"/>
    </row>
    <row r="126" spans="2:8" thickTop="1" thickBot="1" x14ac:dyDescent="0.3">
      <c r="B126" s="73"/>
      <c r="C126" s="73" t="s">
        <v>556</v>
      </c>
      <c r="D126" s="114">
        <f>+D125*0.21</f>
        <v>2439465</v>
      </c>
      <c r="E126" s="114">
        <f>+E125*0.21</f>
        <v>1434090</v>
      </c>
      <c r="F126" s="114">
        <f>+F125*0.21</f>
        <v>2077740</v>
      </c>
      <c r="G126" s="113">
        <f>+G125*0.21</f>
        <v>5951295</v>
      </c>
    </row>
    <row r="127" spans="2:8" thickTop="1" thickBot="1" x14ac:dyDescent="0.3">
      <c r="B127" s="73"/>
      <c r="C127" s="73" t="s">
        <v>557</v>
      </c>
      <c r="D127" s="115">
        <f>+D125+D126</f>
        <v>14055965</v>
      </c>
      <c r="E127" s="115">
        <f>+E125+E126</f>
        <v>8263090</v>
      </c>
      <c r="F127" s="115">
        <f>+F125+F126</f>
        <v>11971740</v>
      </c>
      <c r="G127" s="116">
        <f>+G125+G126</f>
        <v>34290795</v>
      </c>
    </row>
    <row r="128" spans="2:8" ht="135" customHeight="1" thickTop="1" x14ac:dyDescent="0.25">
      <c r="B128" s="120" t="s">
        <v>567</v>
      </c>
      <c r="C128" s="121"/>
      <c r="D128" s="121"/>
      <c r="E128" s="121"/>
      <c r="F128" s="121"/>
      <c r="G128" s="69"/>
    </row>
  </sheetData>
  <sheetProtection algorithmName="SHA-512" hashValue="ZHwoCIUag4l7LwOgluolQWyW2TGEHsGq3zt0HUl9n6Ess9J1zJmgPU86pUFFWFYgcEOxtVQIXd0x7VXnagL2Cg==" saltValue="G3t192/WIyni8XR2roZutA==" spinCount="100000" sheet="1" formatCells="0" formatColumns="0" formatRows="0" insertColumns="0" insertRows="0" insertHyperlinks="0" deleteColumns="0" deleteRows="0" sort="0" autoFilter="0" pivotTables="0"/>
  <mergeCells count="6">
    <mergeCell ref="B128:F128"/>
    <mergeCell ref="B2:G2"/>
    <mergeCell ref="B3:G3"/>
    <mergeCell ref="B5:G5"/>
    <mergeCell ref="B6:G6"/>
    <mergeCell ref="B7:G7"/>
  </mergeCells>
  <phoneticPr fontId="29" type="noConversion"/>
  <pageMargins left="0.70866141732283472" right="0.70866141732283472" top="0.74803149606299213" bottom="0.74803149606299213" header="0.31496062992125984" footer="0.31496062992125984"/>
  <pageSetup scale="50" fitToWidth="24" orientation="portrait"/>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A8E694-057C-42B6-A4F6-E76FF31A50AC}">
  <sheetPr codeName="Sheet3">
    <tabColor theme="0"/>
  </sheetPr>
  <dimension ref="A2:A18"/>
  <sheetViews>
    <sheetView workbookViewId="0">
      <selection activeCell="K22" sqref="K22"/>
    </sheetView>
  </sheetViews>
  <sheetFormatPr defaultRowHeight="15" x14ac:dyDescent="0.25"/>
  <cols>
    <col min="1" max="1" width="11" customWidth="1"/>
  </cols>
  <sheetData>
    <row r="2" spans="1:1" x14ac:dyDescent="0.25">
      <c r="A2" t="s">
        <v>79</v>
      </c>
    </row>
    <row r="3" spans="1:1" x14ac:dyDescent="0.25">
      <c r="A3" s="26" t="s">
        <v>37</v>
      </c>
    </row>
    <row r="4" spans="1:1" x14ac:dyDescent="0.25">
      <c r="A4" s="26" t="s">
        <v>563</v>
      </c>
    </row>
    <row r="5" spans="1:1" x14ac:dyDescent="0.25">
      <c r="A5" s="26" t="s">
        <v>40</v>
      </c>
    </row>
    <row r="6" spans="1:1" x14ac:dyDescent="0.25">
      <c r="A6" s="26" t="s">
        <v>82</v>
      </c>
    </row>
    <row r="7" spans="1:1" x14ac:dyDescent="0.25">
      <c r="A7" s="26" t="s">
        <v>83</v>
      </c>
    </row>
    <row r="8" spans="1:1" x14ac:dyDescent="0.25">
      <c r="A8" s="26" t="s">
        <v>55</v>
      </c>
    </row>
    <row r="9" spans="1:1" x14ac:dyDescent="0.25">
      <c r="A9" s="26" t="s">
        <v>42</v>
      </c>
    </row>
    <row r="10" spans="1:1" x14ac:dyDescent="0.25">
      <c r="A10" s="26" t="s">
        <v>84</v>
      </c>
    </row>
    <row r="11" spans="1:1" x14ac:dyDescent="0.25">
      <c r="A11" s="26" t="s">
        <v>85</v>
      </c>
    </row>
    <row r="12" spans="1:1" x14ac:dyDescent="0.25">
      <c r="A12" s="26"/>
    </row>
    <row r="13" spans="1:1" x14ac:dyDescent="0.25">
      <c r="A13" s="26"/>
    </row>
    <row r="14" spans="1:1" x14ac:dyDescent="0.25">
      <c r="A14" s="26"/>
    </row>
    <row r="15" spans="1:1" x14ac:dyDescent="0.25">
      <c r="A15" s="26"/>
    </row>
    <row r="16" spans="1:1" x14ac:dyDescent="0.25">
      <c r="A16" s="26"/>
    </row>
    <row r="17" spans="1:1" x14ac:dyDescent="0.25">
      <c r="A17" s="26"/>
    </row>
    <row r="18" spans="1:1" x14ac:dyDescent="0.25">
      <c r="A18" s="26"/>
    </row>
  </sheetData>
  <dataValidations disablePrompts="1" count="1">
    <dataValidation allowBlank="1" showInputMessage="1" showErrorMessage="1" promptTitle="Mano vnt." sqref="H12" xr:uid="{78C0F2F7-1C88-4073-A47A-86FC29E87C8A}"/>
  </dataValidations>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0"/>
  </sheetPr>
  <dimension ref="A1:M269"/>
  <sheetViews>
    <sheetView zoomScale="110" zoomScaleNormal="110" workbookViewId="0">
      <pane xSplit="3" ySplit="5" topLeftCell="D156" activePane="bottomRight" state="frozen"/>
      <selection pane="topRight" activeCell="B476" sqref="B476:D476"/>
      <selection pane="bottomLeft" activeCell="B476" sqref="B476:D476"/>
      <selection pane="bottomRight" activeCell="Q126" sqref="Q126"/>
    </sheetView>
  </sheetViews>
  <sheetFormatPr defaultColWidth="9.140625" defaultRowHeight="11.25" x14ac:dyDescent="0.2"/>
  <cols>
    <col min="1" max="1" width="7" style="22" customWidth="1"/>
    <col min="2" max="2" width="10.5703125" style="22" customWidth="1"/>
    <col min="3" max="3" width="23.28515625" style="61" customWidth="1"/>
    <col min="4" max="4" width="29.5703125" style="61" customWidth="1"/>
    <col min="5" max="5" width="27.85546875" style="22" customWidth="1"/>
    <col min="6" max="6" width="7.85546875" style="22" customWidth="1"/>
    <col min="7" max="7" width="12.28515625" style="22" customWidth="1"/>
    <col min="8" max="8" width="17.140625" style="22" customWidth="1"/>
    <col min="9" max="9" width="10.28515625" style="22" customWidth="1"/>
    <col min="10" max="12" width="9.140625" style="22"/>
    <col min="13" max="13" width="13.7109375" style="22" customWidth="1"/>
    <col min="14" max="16384" width="9.140625" style="2"/>
  </cols>
  <sheetData>
    <row r="1" spans="1:13" ht="28.5" customHeight="1" x14ac:dyDescent="0.2">
      <c r="A1" s="201" t="s">
        <v>86</v>
      </c>
      <c r="B1" s="201"/>
      <c r="C1" s="201"/>
      <c r="D1" s="201"/>
      <c r="E1" s="201"/>
      <c r="F1" s="201"/>
      <c r="G1" s="201"/>
      <c r="H1" s="201"/>
      <c r="I1" s="201"/>
      <c r="J1" s="201"/>
      <c r="K1" s="201"/>
      <c r="L1" s="201"/>
      <c r="M1" s="201"/>
    </row>
    <row r="2" spans="1:13" ht="18" x14ac:dyDescent="0.2">
      <c r="A2" s="62" t="s">
        <v>87</v>
      </c>
      <c r="B2" s="38"/>
      <c r="C2" s="1"/>
      <c r="D2" s="37"/>
      <c r="E2" s="37"/>
      <c r="F2" s="1"/>
      <c r="G2" s="1"/>
      <c r="H2" s="1"/>
      <c r="I2" s="1"/>
      <c r="J2" s="1"/>
      <c r="K2" s="1"/>
      <c r="L2" s="1"/>
      <c r="M2" s="1"/>
    </row>
    <row r="3" spans="1:13" ht="13.5" customHeight="1" x14ac:dyDescent="0.2">
      <c r="A3" s="64" t="s">
        <v>88</v>
      </c>
      <c r="B3" s="39"/>
      <c r="C3" s="3"/>
      <c r="D3" s="40"/>
      <c r="E3" s="40"/>
      <c r="F3" s="4"/>
      <c r="G3" s="4"/>
      <c r="H3" s="4"/>
      <c r="I3" s="4"/>
      <c r="J3" s="4"/>
      <c r="K3" s="153"/>
      <c r="L3" s="153"/>
      <c r="M3" s="41"/>
    </row>
    <row r="4" spans="1:13" ht="91.5" customHeight="1" x14ac:dyDescent="0.2">
      <c r="A4" s="5" t="s">
        <v>89</v>
      </c>
      <c r="B4" s="5" t="s">
        <v>90</v>
      </c>
      <c r="C4" s="6" t="s">
        <v>91</v>
      </c>
      <c r="D4" s="7" t="s">
        <v>33</v>
      </c>
      <c r="E4" s="7" t="s">
        <v>92</v>
      </c>
      <c r="F4" s="8" t="s">
        <v>80</v>
      </c>
      <c r="G4" s="8" t="s">
        <v>93</v>
      </c>
      <c r="H4" s="7" t="s">
        <v>94</v>
      </c>
      <c r="I4" s="7" t="s">
        <v>95</v>
      </c>
      <c r="J4" s="7" t="s">
        <v>96</v>
      </c>
      <c r="K4" s="7" t="s">
        <v>97</v>
      </c>
      <c r="L4" s="7" t="s">
        <v>98</v>
      </c>
      <c r="M4" s="27" t="s">
        <v>99</v>
      </c>
    </row>
    <row r="5" spans="1:13" ht="13.5" x14ac:dyDescent="0.2">
      <c r="A5" s="42" t="s">
        <v>100</v>
      </c>
      <c r="B5" s="9"/>
      <c r="C5" s="9"/>
      <c r="D5" s="43" t="s">
        <v>3</v>
      </c>
      <c r="E5" s="10"/>
      <c r="F5" s="10"/>
      <c r="G5" s="10"/>
      <c r="H5" s="10"/>
      <c r="I5" s="10"/>
      <c r="J5" s="10"/>
      <c r="K5" s="10"/>
      <c r="L5" s="10"/>
      <c r="M5" s="10"/>
    </row>
    <row r="6" spans="1:13" ht="27" x14ac:dyDescent="0.2">
      <c r="A6" s="35" t="s">
        <v>101</v>
      </c>
      <c r="B6" s="28" t="s">
        <v>102</v>
      </c>
      <c r="C6" s="24">
        <v>100010</v>
      </c>
      <c r="D6" s="15" t="s">
        <v>103</v>
      </c>
      <c r="E6" s="15" t="s">
        <v>103</v>
      </c>
      <c r="F6" s="15"/>
      <c r="G6" s="15"/>
      <c r="H6" s="15" t="s">
        <v>104</v>
      </c>
      <c r="I6" s="15" t="s">
        <v>105</v>
      </c>
      <c r="J6" s="15">
        <v>600</v>
      </c>
      <c r="K6" s="28" t="s">
        <v>106</v>
      </c>
      <c r="L6" s="28" t="s">
        <v>106</v>
      </c>
      <c r="M6" s="20" t="s">
        <v>107</v>
      </c>
    </row>
    <row r="7" spans="1:13" ht="27" x14ac:dyDescent="0.2">
      <c r="A7" s="35" t="s">
        <v>108</v>
      </c>
      <c r="B7" s="28" t="s">
        <v>109</v>
      </c>
      <c r="C7" s="24">
        <v>100020</v>
      </c>
      <c r="D7" s="15" t="s">
        <v>4</v>
      </c>
      <c r="E7" s="15" t="s">
        <v>4</v>
      </c>
      <c r="F7" s="15"/>
      <c r="G7" s="15"/>
      <c r="H7" s="15" t="s">
        <v>110</v>
      </c>
      <c r="I7" s="15" t="s">
        <v>105</v>
      </c>
      <c r="J7" s="15">
        <v>600</v>
      </c>
      <c r="K7" s="28" t="s">
        <v>111</v>
      </c>
      <c r="L7" s="28" t="s">
        <v>106</v>
      </c>
      <c r="M7" s="20" t="s">
        <v>107</v>
      </c>
    </row>
    <row r="8" spans="1:13" ht="27" x14ac:dyDescent="0.2">
      <c r="A8" s="154" t="s">
        <v>112</v>
      </c>
      <c r="B8" s="157" t="s">
        <v>113</v>
      </c>
      <c r="C8" s="160">
        <v>100030</v>
      </c>
      <c r="D8" s="138" t="s">
        <v>113</v>
      </c>
      <c r="E8" s="138" t="s">
        <v>114</v>
      </c>
      <c r="F8" s="15"/>
      <c r="G8" s="15"/>
      <c r="H8" s="15" t="s">
        <v>115</v>
      </c>
      <c r="I8" s="15" t="s">
        <v>116</v>
      </c>
      <c r="J8" s="15">
        <v>600</v>
      </c>
      <c r="K8" s="28" t="s">
        <v>117</v>
      </c>
      <c r="L8" s="28" t="s">
        <v>117</v>
      </c>
      <c r="M8" s="20" t="s">
        <v>107</v>
      </c>
    </row>
    <row r="9" spans="1:13" ht="13.5" x14ac:dyDescent="0.2">
      <c r="A9" s="155"/>
      <c r="B9" s="158"/>
      <c r="C9" s="161"/>
      <c r="D9" s="140"/>
      <c r="E9" s="140"/>
      <c r="F9" s="15"/>
      <c r="G9" s="15"/>
      <c r="H9" s="15" t="s">
        <v>2</v>
      </c>
      <c r="I9" s="15" t="s">
        <v>116</v>
      </c>
      <c r="J9" s="15">
        <v>600</v>
      </c>
      <c r="K9" s="28" t="s">
        <v>117</v>
      </c>
      <c r="L9" s="28" t="s">
        <v>117</v>
      </c>
      <c r="M9" s="20" t="s">
        <v>107</v>
      </c>
    </row>
    <row r="10" spans="1:13" ht="40.5" customHeight="1" x14ac:dyDescent="0.2">
      <c r="A10" s="155"/>
      <c r="B10" s="158"/>
      <c r="C10" s="161"/>
      <c r="D10" s="140"/>
      <c r="E10" s="140"/>
      <c r="F10" s="15"/>
      <c r="G10" s="15"/>
      <c r="H10" s="15" t="s">
        <v>118</v>
      </c>
      <c r="I10" s="15" t="s">
        <v>116</v>
      </c>
      <c r="J10" s="15">
        <v>600</v>
      </c>
      <c r="K10" s="28" t="s">
        <v>117</v>
      </c>
      <c r="L10" s="28" t="s">
        <v>117</v>
      </c>
      <c r="M10" s="20" t="s">
        <v>107</v>
      </c>
    </row>
    <row r="11" spans="1:13" ht="27" customHeight="1" x14ac:dyDescent="0.2">
      <c r="A11" s="155"/>
      <c r="B11" s="158"/>
      <c r="C11" s="161"/>
      <c r="D11" s="140"/>
      <c r="E11" s="139"/>
      <c r="F11" s="15"/>
      <c r="G11" s="15"/>
      <c r="H11" s="15" t="s">
        <v>119</v>
      </c>
      <c r="I11" s="15" t="s">
        <v>116</v>
      </c>
      <c r="J11" s="15">
        <v>600</v>
      </c>
      <c r="K11" s="28" t="s">
        <v>117</v>
      </c>
      <c r="L11" s="28" t="s">
        <v>117</v>
      </c>
      <c r="M11" s="20" t="s">
        <v>107</v>
      </c>
    </row>
    <row r="12" spans="1:13" ht="13.5" customHeight="1" x14ac:dyDescent="0.2">
      <c r="A12" s="156"/>
      <c r="B12" s="159"/>
      <c r="C12" s="162"/>
      <c r="D12" s="139"/>
      <c r="E12" s="15" t="s">
        <v>113</v>
      </c>
      <c r="F12" s="15"/>
      <c r="G12" s="15"/>
      <c r="H12" s="15" t="s">
        <v>120</v>
      </c>
      <c r="I12" s="20" t="s">
        <v>121</v>
      </c>
      <c r="J12" s="15">
        <v>600</v>
      </c>
      <c r="K12" s="15">
        <v>4</v>
      </c>
      <c r="L12" s="15">
        <v>4</v>
      </c>
      <c r="M12" s="20" t="s">
        <v>107</v>
      </c>
    </row>
    <row r="13" spans="1:13" ht="13.5" customHeight="1" x14ac:dyDescent="0.2">
      <c r="A13" s="35" t="s">
        <v>122</v>
      </c>
      <c r="B13" s="28"/>
      <c r="C13" s="24">
        <v>100040</v>
      </c>
      <c r="D13" s="15" t="s">
        <v>123</v>
      </c>
      <c r="E13" s="15" t="s">
        <v>123</v>
      </c>
      <c r="F13" s="15"/>
      <c r="G13" s="15"/>
      <c r="H13" s="15" t="s">
        <v>123</v>
      </c>
      <c r="I13" s="15" t="s">
        <v>124</v>
      </c>
      <c r="J13" s="15">
        <v>0</v>
      </c>
      <c r="K13" s="15" t="s">
        <v>125</v>
      </c>
      <c r="L13" s="15">
        <v>15</v>
      </c>
      <c r="M13" s="20" t="s">
        <v>107</v>
      </c>
    </row>
    <row r="14" spans="1:13" ht="15" customHeight="1" x14ac:dyDescent="0.2">
      <c r="A14" s="42" t="s">
        <v>126</v>
      </c>
      <c r="B14" s="9"/>
      <c r="C14" s="9"/>
      <c r="D14" s="43" t="s">
        <v>5</v>
      </c>
      <c r="E14" s="10"/>
      <c r="F14" s="10"/>
      <c r="G14" s="10"/>
      <c r="H14" s="10"/>
      <c r="I14" s="10"/>
      <c r="J14" s="10"/>
      <c r="K14" s="10"/>
      <c r="L14" s="10"/>
      <c r="M14" s="10"/>
    </row>
    <row r="15" spans="1:13" ht="13.5" customHeight="1" x14ac:dyDescent="0.2">
      <c r="A15" s="44" t="s">
        <v>127</v>
      </c>
      <c r="B15" s="45" t="s">
        <v>128</v>
      </c>
      <c r="C15" s="12">
        <v>110000</v>
      </c>
      <c r="D15" s="46" t="s">
        <v>128</v>
      </c>
      <c r="E15" s="13"/>
      <c r="F15" s="13"/>
      <c r="G15" s="13"/>
      <c r="H15" s="13"/>
      <c r="I15" s="13"/>
      <c r="J15" s="13"/>
      <c r="K15" s="13"/>
      <c r="L15" s="13"/>
      <c r="M15" s="13"/>
    </row>
    <row r="16" spans="1:13" ht="13.5" customHeight="1" x14ac:dyDescent="0.2">
      <c r="A16" s="47" t="s">
        <v>129</v>
      </c>
      <c r="B16" s="47"/>
      <c r="C16" s="23">
        <v>110010</v>
      </c>
      <c r="D16" s="14" t="s">
        <v>130</v>
      </c>
      <c r="E16" s="14"/>
      <c r="F16" s="14"/>
      <c r="G16" s="14" t="s">
        <v>131</v>
      </c>
      <c r="H16" s="14" t="s">
        <v>132</v>
      </c>
      <c r="I16" s="20" t="s">
        <v>133</v>
      </c>
      <c r="J16" s="14">
        <v>0</v>
      </c>
      <c r="K16" s="14" t="s">
        <v>125</v>
      </c>
      <c r="L16" s="14" t="s">
        <v>125</v>
      </c>
      <c r="M16" s="20" t="s">
        <v>107</v>
      </c>
    </row>
    <row r="17" spans="1:13" ht="13.5" customHeight="1" x14ac:dyDescent="0.2">
      <c r="A17" s="44" t="s">
        <v>134</v>
      </c>
      <c r="B17" s="44" t="s">
        <v>38</v>
      </c>
      <c r="C17" s="12">
        <v>120000</v>
      </c>
      <c r="D17" s="46" t="s">
        <v>6</v>
      </c>
      <c r="E17" s="13"/>
      <c r="F17" s="13"/>
      <c r="G17" s="13"/>
      <c r="H17" s="13"/>
      <c r="I17" s="13"/>
      <c r="J17" s="13"/>
      <c r="K17" s="13"/>
      <c r="L17" s="13"/>
      <c r="M17" s="13"/>
    </row>
    <row r="18" spans="1:13" ht="27.75" customHeight="1" x14ac:dyDescent="0.2">
      <c r="A18" s="148" t="s">
        <v>135</v>
      </c>
      <c r="B18" s="150"/>
      <c r="C18" s="149">
        <v>120010</v>
      </c>
      <c r="D18" s="163" t="s">
        <v>7</v>
      </c>
      <c r="E18" s="147" t="s">
        <v>136</v>
      </c>
      <c r="F18" s="20"/>
      <c r="G18" s="20" t="s">
        <v>131</v>
      </c>
      <c r="H18" s="20" t="s">
        <v>137</v>
      </c>
      <c r="I18" s="20" t="s">
        <v>138</v>
      </c>
      <c r="J18" s="14">
        <v>0</v>
      </c>
      <c r="K18" s="14">
        <v>60</v>
      </c>
      <c r="L18" s="14">
        <v>60</v>
      </c>
      <c r="M18" s="20" t="s">
        <v>107</v>
      </c>
    </row>
    <row r="19" spans="1:13" ht="24" customHeight="1" x14ac:dyDescent="0.2">
      <c r="A19" s="148"/>
      <c r="B19" s="151"/>
      <c r="C19" s="149"/>
      <c r="D19" s="163"/>
      <c r="E19" s="147"/>
      <c r="F19" s="36"/>
      <c r="G19" s="20" t="s">
        <v>131</v>
      </c>
      <c r="H19" s="20" t="s">
        <v>139</v>
      </c>
      <c r="I19" s="20" t="s">
        <v>140</v>
      </c>
      <c r="J19" s="14">
        <v>0</v>
      </c>
      <c r="K19" s="14">
        <v>60</v>
      </c>
      <c r="L19" s="14">
        <v>60</v>
      </c>
      <c r="M19" s="20" t="s">
        <v>107</v>
      </c>
    </row>
    <row r="20" spans="1:13" ht="28.5" customHeight="1" x14ac:dyDescent="0.2">
      <c r="A20" s="148"/>
      <c r="B20" s="151"/>
      <c r="C20" s="149"/>
      <c r="D20" s="163"/>
      <c r="E20" s="147"/>
      <c r="F20" s="36"/>
      <c r="G20" s="20" t="s">
        <v>131</v>
      </c>
      <c r="H20" s="20" t="s">
        <v>141</v>
      </c>
      <c r="I20" s="20" t="s">
        <v>142</v>
      </c>
      <c r="J20" s="14">
        <v>0</v>
      </c>
      <c r="K20" s="14">
        <v>60</v>
      </c>
      <c r="L20" s="14">
        <v>60</v>
      </c>
      <c r="M20" s="20" t="s">
        <v>107</v>
      </c>
    </row>
    <row r="21" spans="1:13" ht="27" customHeight="1" x14ac:dyDescent="0.2">
      <c r="A21" s="148"/>
      <c r="B21" s="151"/>
      <c r="C21" s="149"/>
      <c r="D21" s="163"/>
      <c r="E21" s="147"/>
      <c r="F21" s="36"/>
      <c r="G21" s="20" t="s">
        <v>131</v>
      </c>
      <c r="H21" s="20" t="s">
        <v>143</v>
      </c>
      <c r="I21" s="20" t="s">
        <v>142</v>
      </c>
      <c r="J21" s="14">
        <v>0</v>
      </c>
      <c r="K21" s="14">
        <v>60</v>
      </c>
      <c r="L21" s="14">
        <v>60</v>
      </c>
      <c r="M21" s="20" t="s">
        <v>107</v>
      </c>
    </row>
    <row r="22" spans="1:13" ht="13.5" customHeight="1" x14ac:dyDescent="0.2">
      <c r="A22" s="148"/>
      <c r="B22" s="151"/>
      <c r="C22" s="149"/>
      <c r="D22" s="163"/>
      <c r="E22" s="147"/>
      <c r="F22" s="36"/>
      <c r="G22" s="20" t="s">
        <v>131</v>
      </c>
      <c r="H22" s="20" t="s">
        <v>144</v>
      </c>
      <c r="I22" s="20" t="s">
        <v>142</v>
      </c>
      <c r="J22" s="14">
        <v>0</v>
      </c>
      <c r="K22" s="14">
        <v>60</v>
      </c>
      <c r="L22" s="14">
        <v>60</v>
      </c>
      <c r="M22" s="20" t="s">
        <v>107</v>
      </c>
    </row>
    <row r="23" spans="1:13" ht="42" customHeight="1" x14ac:dyDescent="0.2">
      <c r="A23" s="148"/>
      <c r="B23" s="151"/>
      <c r="C23" s="149"/>
      <c r="D23" s="163"/>
      <c r="E23" s="147"/>
      <c r="F23" s="36"/>
      <c r="G23" s="20" t="s">
        <v>131</v>
      </c>
      <c r="H23" s="20" t="s">
        <v>145</v>
      </c>
      <c r="I23" s="20" t="s">
        <v>116</v>
      </c>
      <c r="J23" s="14">
        <v>0</v>
      </c>
      <c r="K23" s="14">
        <v>60</v>
      </c>
      <c r="L23" s="14">
        <v>60</v>
      </c>
      <c r="M23" s="20" t="s">
        <v>107</v>
      </c>
    </row>
    <row r="24" spans="1:13" ht="36.75" customHeight="1" x14ac:dyDescent="0.2">
      <c r="A24" s="148"/>
      <c r="B24" s="152"/>
      <c r="C24" s="149"/>
      <c r="D24" s="163"/>
      <c r="E24" s="147"/>
      <c r="F24" s="36"/>
      <c r="G24" s="20" t="s">
        <v>131</v>
      </c>
      <c r="H24" s="20" t="s">
        <v>146</v>
      </c>
      <c r="I24" s="20" t="s">
        <v>147</v>
      </c>
      <c r="J24" s="14">
        <v>0</v>
      </c>
      <c r="K24" s="14">
        <v>60</v>
      </c>
      <c r="L24" s="14">
        <v>60</v>
      </c>
      <c r="M24" s="20" t="s">
        <v>107</v>
      </c>
    </row>
    <row r="25" spans="1:13" ht="27" customHeight="1" x14ac:dyDescent="0.2">
      <c r="A25" s="148" t="s">
        <v>148</v>
      </c>
      <c r="B25" s="47"/>
      <c r="C25" s="149">
        <v>120020</v>
      </c>
      <c r="D25" s="147" t="s">
        <v>8</v>
      </c>
      <c r="E25" s="147" t="s">
        <v>149</v>
      </c>
      <c r="F25" s="20"/>
      <c r="G25" s="20" t="s">
        <v>131</v>
      </c>
      <c r="H25" s="20" t="s">
        <v>150</v>
      </c>
      <c r="I25" s="20" t="s">
        <v>142</v>
      </c>
      <c r="J25" s="14">
        <v>0</v>
      </c>
      <c r="K25" s="14">
        <v>35</v>
      </c>
      <c r="L25" s="14">
        <v>30</v>
      </c>
      <c r="M25" s="20" t="s">
        <v>107</v>
      </c>
    </row>
    <row r="26" spans="1:13" ht="35.25" customHeight="1" x14ac:dyDescent="0.2">
      <c r="A26" s="148"/>
      <c r="B26" s="150"/>
      <c r="C26" s="149"/>
      <c r="D26" s="147"/>
      <c r="E26" s="147"/>
      <c r="F26" s="20"/>
      <c r="G26" s="20" t="s">
        <v>131</v>
      </c>
      <c r="H26" s="20" t="s">
        <v>151</v>
      </c>
      <c r="I26" s="20" t="s">
        <v>142</v>
      </c>
      <c r="J26" s="14">
        <v>0</v>
      </c>
      <c r="K26" s="14">
        <v>35</v>
      </c>
      <c r="L26" s="14">
        <v>30</v>
      </c>
      <c r="M26" s="20" t="s">
        <v>107</v>
      </c>
    </row>
    <row r="27" spans="1:13" ht="26.25" customHeight="1" x14ac:dyDescent="0.2">
      <c r="A27" s="148"/>
      <c r="B27" s="151"/>
      <c r="C27" s="149"/>
      <c r="D27" s="147"/>
      <c r="E27" s="147"/>
      <c r="F27" s="20"/>
      <c r="G27" s="20" t="s">
        <v>131</v>
      </c>
      <c r="H27" s="20" t="s">
        <v>152</v>
      </c>
      <c r="I27" s="20" t="s">
        <v>142</v>
      </c>
      <c r="J27" s="14">
        <v>0</v>
      </c>
      <c r="K27" s="14">
        <v>35</v>
      </c>
      <c r="L27" s="14">
        <v>30</v>
      </c>
      <c r="M27" s="20" t="s">
        <v>107</v>
      </c>
    </row>
    <row r="28" spans="1:13" ht="22.5" customHeight="1" x14ac:dyDescent="0.2">
      <c r="A28" s="148"/>
      <c r="B28" s="151"/>
      <c r="C28" s="149"/>
      <c r="D28" s="147"/>
      <c r="E28" s="147"/>
      <c r="F28" s="20"/>
      <c r="G28" s="20" t="s">
        <v>131</v>
      </c>
      <c r="H28" s="20" t="s">
        <v>153</v>
      </c>
      <c r="I28" s="20" t="s">
        <v>142</v>
      </c>
      <c r="J28" s="14">
        <v>0</v>
      </c>
      <c r="K28" s="14">
        <v>35</v>
      </c>
      <c r="L28" s="14">
        <v>30</v>
      </c>
      <c r="M28" s="20" t="s">
        <v>107</v>
      </c>
    </row>
    <row r="29" spans="1:13" ht="26.25" customHeight="1" x14ac:dyDescent="0.2">
      <c r="A29" s="148"/>
      <c r="B29" s="151"/>
      <c r="C29" s="149"/>
      <c r="D29" s="147"/>
      <c r="E29" s="147"/>
      <c r="F29" s="20"/>
      <c r="G29" s="20" t="s">
        <v>131</v>
      </c>
      <c r="H29" s="20" t="s">
        <v>154</v>
      </c>
      <c r="I29" s="20" t="s">
        <v>142</v>
      </c>
      <c r="J29" s="14">
        <v>0</v>
      </c>
      <c r="K29" s="14">
        <v>35</v>
      </c>
      <c r="L29" s="14">
        <v>30</v>
      </c>
      <c r="M29" s="20" t="s">
        <v>107</v>
      </c>
    </row>
    <row r="30" spans="1:13" ht="27" customHeight="1" x14ac:dyDescent="0.2">
      <c r="A30" s="148"/>
      <c r="B30" s="152"/>
      <c r="C30" s="149"/>
      <c r="D30" s="147"/>
      <c r="E30" s="147"/>
      <c r="F30" s="20"/>
      <c r="G30" s="20" t="s">
        <v>131</v>
      </c>
      <c r="H30" s="20" t="s">
        <v>155</v>
      </c>
      <c r="I30" s="20" t="s">
        <v>142</v>
      </c>
      <c r="J30" s="14">
        <v>0</v>
      </c>
      <c r="K30" s="14">
        <v>35</v>
      </c>
      <c r="L30" s="14">
        <v>30</v>
      </c>
      <c r="M30" s="20" t="s">
        <v>107</v>
      </c>
    </row>
    <row r="31" spans="1:13" ht="22.5" customHeight="1" x14ac:dyDescent="0.2">
      <c r="A31" s="44" t="s">
        <v>156</v>
      </c>
      <c r="B31" s="44" t="s">
        <v>157</v>
      </c>
      <c r="C31" s="12">
        <v>130000</v>
      </c>
      <c r="D31" s="46" t="s">
        <v>9</v>
      </c>
      <c r="E31" s="13"/>
      <c r="F31" s="13"/>
      <c r="G31" s="13"/>
      <c r="H31" s="13"/>
      <c r="I31" s="13"/>
      <c r="J31" s="13"/>
      <c r="K31" s="13"/>
      <c r="L31" s="13"/>
      <c r="M31" s="13"/>
    </row>
    <row r="32" spans="1:13" ht="13.5" customHeight="1" x14ac:dyDescent="0.2">
      <c r="A32" s="165" t="s">
        <v>158</v>
      </c>
      <c r="B32" s="129"/>
      <c r="C32" s="145">
        <v>130010</v>
      </c>
      <c r="D32" s="163" t="s">
        <v>39</v>
      </c>
      <c r="E32" s="168" t="s">
        <v>159</v>
      </c>
      <c r="F32" s="11"/>
      <c r="G32" s="163" t="s">
        <v>131</v>
      </c>
      <c r="H32" s="169" t="s">
        <v>160</v>
      </c>
      <c r="I32" s="135" t="s">
        <v>161</v>
      </c>
      <c r="J32" s="146">
        <v>0</v>
      </c>
      <c r="K32" s="163">
        <v>35</v>
      </c>
      <c r="L32" s="163">
        <v>30</v>
      </c>
      <c r="M32" s="163" t="s">
        <v>107</v>
      </c>
    </row>
    <row r="33" spans="1:13" ht="13.5" customHeight="1" x14ac:dyDescent="0.2">
      <c r="A33" s="165"/>
      <c r="B33" s="130"/>
      <c r="C33" s="145"/>
      <c r="D33" s="163"/>
      <c r="E33" s="168"/>
      <c r="F33" s="11"/>
      <c r="G33" s="163"/>
      <c r="H33" s="170"/>
      <c r="I33" s="136"/>
      <c r="J33" s="164"/>
      <c r="K33" s="164"/>
      <c r="L33" s="164"/>
      <c r="M33" s="164"/>
    </row>
    <row r="34" spans="1:13" ht="13.5" customHeight="1" x14ac:dyDescent="0.2">
      <c r="A34" s="165"/>
      <c r="B34" s="131"/>
      <c r="C34" s="145"/>
      <c r="D34" s="163"/>
      <c r="E34" s="168"/>
      <c r="F34" s="11"/>
      <c r="G34" s="163"/>
      <c r="H34" s="171"/>
      <c r="I34" s="137"/>
      <c r="J34" s="164"/>
      <c r="K34" s="164"/>
      <c r="L34" s="164"/>
      <c r="M34" s="164"/>
    </row>
    <row r="35" spans="1:13" ht="27" customHeight="1" x14ac:dyDescent="0.2">
      <c r="A35" s="165" t="s">
        <v>162</v>
      </c>
      <c r="B35" s="129"/>
      <c r="C35" s="166">
        <v>130020</v>
      </c>
      <c r="D35" s="147" t="s">
        <v>12</v>
      </c>
      <c r="E35" s="168" t="s">
        <v>163</v>
      </c>
      <c r="F35" s="15"/>
      <c r="G35" s="14" t="s">
        <v>131</v>
      </c>
      <c r="H35" s="15" t="s">
        <v>164</v>
      </c>
      <c r="I35" s="11" t="s">
        <v>161</v>
      </c>
      <c r="J35" s="11">
        <v>0</v>
      </c>
      <c r="K35" s="11">
        <v>35</v>
      </c>
      <c r="L35" s="11">
        <v>35</v>
      </c>
      <c r="M35" s="11" t="s">
        <v>107</v>
      </c>
    </row>
    <row r="36" spans="1:13" ht="27" customHeight="1" x14ac:dyDescent="0.2">
      <c r="A36" s="165"/>
      <c r="B36" s="130"/>
      <c r="C36" s="166"/>
      <c r="D36" s="147"/>
      <c r="E36" s="168"/>
      <c r="F36" s="15"/>
      <c r="G36" s="14" t="s">
        <v>131</v>
      </c>
      <c r="H36" s="15" t="s">
        <v>165</v>
      </c>
      <c r="I36" s="11" t="s">
        <v>161</v>
      </c>
      <c r="J36" s="11">
        <v>0</v>
      </c>
      <c r="K36" s="11">
        <v>35</v>
      </c>
      <c r="L36" s="11">
        <v>35</v>
      </c>
      <c r="M36" s="11" t="s">
        <v>107</v>
      </c>
    </row>
    <row r="37" spans="1:13" ht="40.5" customHeight="1" x14ac:dyDescent="0.2">
      <c r="A37" s="165"/>
      <c r="B37" s="130"/>
      <c r="C37" s="166"/>
      <c r="D37" s="147"/>
      <c r="E37" s="168"/>
      <c r="F37" s="15"/>
      <c r="G37" s="14" t="s">
        <v>131</v>
      </c>
      <c r="H37" s="15" t="s">
        <v>166</v>
      </c>
      <c r="I37" s="11" t="s">
        <v>161</v>
      </c>
      <c r="J37" s="11">
        <v>0</v>
      </c>
      <c r="K37" s="11">
        <v>35</v>
      </c>
      <c r="L37" s="11">
        <v>35</v>
      </c>
      <c r="M37" s="11" t="s">
        <v>107</v>
      </c>
    </row>
    <row r="38" spans="1:13" ht="27" customHeight="1" x14ac:dyDescent="0.2">
      <c r="A38" s="165"/>
      <c r="B38" s="130"/>
      <c r="C38" s="166"/>
      <c r="D38" s="147"/>
      <c r="E38" s="168"/>
      <c r="F38" s="15"/>
      <c r="G38" s="14" t="s">
        <v>131</v>
      </c>
      <c r="H38" s="15" t="s">
        <v>167</v>
      </c>
      <c r="I38" s="11" t="s">
        <v>161</v>
      </c>
      <c r="J38" s="11">
        <v>0</v>
      </c>
      <c r="K38" s="11">
        <v>35</v>
      </c>
      <c r="L38" s="11">
        <v>35</v>
      </c>
      <c r="M38" s="11" t="s">
        <v>107</v>
      </c>
    </row>
    <row r="39" spans="1:13" ht="66.75" customHeight="1" x14ac:dyDescent="0.2">
      <c r="A39" s="165"/>
      <c r="B39" s="130"/>
      <c r="C39" s="166"/>
      <c r="D39" s="167"/>
      <c r="E39" s="15" t="s">
        <v>168</v>
      </c>
      <c r="F39" s="15"/>
      <c r="G39" s="20" t="s">
        <v>131</v>
      </c>
      <c r="H39" s="20" t="s">
        <v>169</v>
      </c>
      <c r="I39" s="15" t="s">
        <v>147</v>
      </c>
      <c r="J39" s="15">
        <v>0</v>
      </c>
      <c r="K39" s="15">
        <v>35</v>
      </c>
      <c r="L39" s="11">
        <v>35</v>
      </c>
      <c r="M39" s="11" t="s">
        <v>107</v>
      </c>
    </row>
    <row r="40" spans="1:13" ht="23.25" customHeight="1" x14ac:dyDescent="0.2">
      <c r="A40" s="165"/>
      <c r="B40" s="130"/>
      <c r="C40" s="166"/>
      <c r="D40" s="167"/>
      <c r="E40" s="15" t="s">
        <v>170</v>
      </c>
      <c r="F40" s="15"/>
      <c r="G40" s="20" t="s">
        <v>131</v>
      </c>
      <c r="H40" s="20" t="s">
        <v>171</v>
      </c>
      <c r="I40" s="15" t="s">
        <v>161</v>
      </c>
      <c r="J40" s="15">
        <v>0</v>
      </c>
      <c r="K40" s="15">
        <v>35</v>
      </c>
      <c r="L40" s="15">
        <v>35</v>
      </c>
      <c r="M40" s="11" t="s">
        <v>107</v>
      </c>
    </row>
    <row r="41" spans="1:13" ht="41.25" customHeight="1" x14ac:dyDescent="0.2">
      <c r="A41" s="165"/>
      <c r="B41" s="130"/>
      <c r="C41" s="166"/>
      <c r="D41" s="167"/>
      <c r="E41" s="15" t="s">
        <v>172</v>
      </c>
      <c r="F41" s="15"/>
      <c r="G41" s="20" t="s">
        <v>131</v>
      </c>
      <c r="H41" s="20" t="s">
        <v>173</v>
      </c>
      <c r="I41" s="15" t="s">
        <v>161</v>
      </c>
      <c r="J41" s="15">
        <v>0</v>
      </c>
      <c r="K41" s="15">
        <v>35</v>
      </c>
      <c r="L41" s="15">
        <v>35</v>
      </c>
      <c r="M41" s="11" t="s">
        <v>107</v>
      </c>
    </row>
    <row r="42" spans="1:13" ht="30" customHeight="1" x14ac:dyDescent="0.2">
      <c r="A42" s="165"/>
      <c r="B42" s="130"/>
      <c r="C42" s="166"/>
      <c r="D42" s="167"/>
      <c r="E42" s="11" t="s">
        <v>174</v>
      </c>
      <c r="F42" s="11"/>
      <c r="G42" s="14" t="s">
        <v>131</v>
      </c>
      <c r="H42" s="49" t="s">
        <v>175</v>
      </c>
      <c r="I42" s="11" t="s">
        <v>142</v>
      </c>
      <c r="J42" s="11">
        <v>0</v>
      </c>
      <c r="K42" s="15">
        <v>35</v>
      </c>
      <c r="L42" s="15">
        <v>35</v>
      </c>
      <c r="M42" s="11" t="s">
        <v>107</v>
      </c>
    </row>
    <row r="43" spans="1:13" ht="69" customHeight="1" x14ac:dyDescent="0.2">
      <c r="A43" s="165"/>
      <c r="B43" s="131"/>
      <c r="C43" s="166"/>
      <c r="D43" s="167"/>
      <c r="E43" s="11" t="s">
        <v>176</v>
      </c>
      <c r="F43" s="11"/>
      <c r="G43" s="14" t="s">
        <v>131</v>
      </c>
      <c r="H43" s="49" t="s">
        <v>177</v>
      </c>
      <c r="I43" s="11" t="s">
        <v>142</v>
      </c>
      <c r="J43" s="11">
        <v>0</v>
      </c>
      <c r="K43" s="11">
        <v>35</v>
      </c>
      <c r="L43" s="11">
        <v>35</v>
      </c>
      <c r="M43" s="11" t="s">
        <v>107</v>
      </c>
    </row>
    <row r="44" spans="1:13" ht="43.5" customHeight="1" x14ac:dyDescent="0.2">
      <c r="A44" s="180" t="s">
        <v>178</v>
      </c>
      <c r="B44" s="129"/>
      <c r="C44" s="149">
        <v>130030</v>
      </c>
      <c r="D44" s="163" t="s">
        <v>13</v>
      </c>
      <c r="E44" s="20" t="s">
        <v>179</v>
      </c>
      <c r="F44" s="20"/>
      <c r="G44" s="20" t="s">
        <v>131</v>
      </c>
      <c r="H44" s="20" t="s">
        <v>180</v>
      </c>
      <c r="I44" s="20" t="s">
        <v>161</v>
      </c>
      <c r="J44" s="20">
        <v>0</v>
      </c>
      <c r="K44" s="20">
        <v>35</v>
      </c>
      <c r="L44" s="20">
        <v>35</v>
      </c>
      <c r="M44" s="20" t="s">
        <v>107</v>
      </c>
    </row>
    <row r="45" spans="1:13" ht="59.25" customHeight="1" x14ac:dyDescent="0.2">
      <c r="A45" s="180"/>
      <c r="B45" s="130"/>
      <c r="C45" s="149"/>
      <c r="D45" s="163"/>
      <c r="E45" s="20" t="s">
        <v>181</v>
      </c>
      <c r="F45" s="20"/>
      <c r="G45" s="20" t="s">
        <v>131</v>
      </c>
      <c r="H45" s="20" t="s">
        <v>182</v>
      </c>
      <c r="I45" s="20" t="s">
        <v>142</v>
      </c>
      <c r="J45" s="20">
        <v>0</v>
      </c>
      <c r="K45" s="20">
        <v>35</v>
      </c>
      <c r="L45" s="20">
        <v>35</v>
      </c>
      <c r="M45" s="20" t="s">
        <v>107</v>
      </c>
    </row>
    <row r="46" spans="1:13" ht="15" customHeight="1" x14ac:dyDescent="0.2">
      <c r="A46" s="180"/>
      <c r="B46" s="130"/>
      <c r="C46" s="149"/>
      <c r="D46" s="163"/>
      <c r="E46" s="147" t="s">
        <v>183</v>
      </c>
      <c r="F46" s="20"/>
      <c r="G46" s="20" t="s">
        <v>131</v>
      </c>
      <c r="H46" s="20" t="s">
        <v>184</v>
      </c>
      <c r="I46" s="20" t="s">
        <v>142</v>
      </c>
      <c r="J46" s="20">
        <v>0</v>
      </c>
      <c r="K46" s="20">
        <v>35</v>
      </c>
      <c r="L46" s="20">
        <v>35</v>
      </c>
      <c r="M46" s="15" t="s">
        <v>107</v>
      </c>
    </row>
    <row r="47" spans="1:13" ht="15" customHeight="1" x14ac:dyDescent="0.2">
      <c r="A47" s="180"/>
      <c r="B47" s="130"/>
      <c r="C47" s="149"/>
      <c r="D47" s="163"/>
      <c r="E47" s="147"/>
      <c r="F47" s="20"/>
      <c r="G47" s="20" t="s">
        <v>131</v>
      </c>
      <c r="H47" s="20" t="s">
        <v>185</v>
      </c>
      <c r="I47" s="20" t="s">
        <v>142</v>
      </c>
      <c r="J47" s="20">
        <v>0</v>
      </c>
      <c r="K47" s="20">
        <v>35</v>
      </c>
      <c r="L47" s="20">
        <v>35</v>
      </c>
      <c r="M47" s="15" t="s">
        <v>107</v>
      </c>
    </row>
    <row r="48" spans="1:13" ht="25.5" customHeight="1" x14ac:dyDescent="0.2">
      <c r="A48" s="180"/>
      <c r="B48" s="130"/>
      <c r="C48" s="149"/>
      <c r="D48" s="163"/>
      <c r="E48" s="147"/>
      <c r="F48" s="20"/>
      <c r="G48" s="20" t="s">
        <v>131</v>
      </c>
      <c r="H48" s="20" t="s">
        <v>186</v>
      </c>
      <c r="I48" s="20" t="s">
        <v>142</v>
      </c>
      <c r="J48" s="20">
        <v>0</v>
      </c>
      <c r="K48" s="20">
        <v>35</v>
      </c>
      <c r="L48" s="20">
        <v>35</v>
      </c>
      <c r="M48" s="15" t="s">
        <v>107</v>
      </c>
    </row>
    <row r="49" spans="1:13" ht="27.75" customHeight="1" x14ac:dyDescent="0.2">
      <c r="A49" s="180"/>
      <c r="B49" s="130"/>
      <c r="C49" s="149"/>
      <c r="D49" s="163"/>
      <c r="E49" s="147"/>
      <c r="F49" s="20"/>
      <c r="G49" s="20" t="s">
        <v>131</v>
      </c>
      <c r="H49" s="20" t="s">
        <v>187</v>
      </c>
      <c r="I49" s="20" t="s">
        <v>142</v>
      </c>
      <c r="J49" s="20">
        <v>0</v>
      </c>
      <c r="K49" s="20">
        <v>35</v>
      </c>
      <c r="L49" s="20">
        <v>35</v>
      </c>
      <c r="M49" s="15" t="s">
        <v>107</v>
      </c>
    </row>
    <row r="50" spans="1:13" ht="13.5" customHeight="1" x14ac:dyDescent="0.2">
      <c r="A50" s="180"/>
      <c r="B50" s="130"/>
      <c r="C50" s="149"/>
      <c r="D50" s="163"/>
      <c r="E50" s="147"/>
      <c r="F50" s="20"/>
      <c r="G50" s="20" t="s">
        <v>131</v>
      </c>
      <c r="H50" s="20" t="s">
        <v>188</v>
      </c>
      <c r="I50" s="20" t="s">
        <v>142</v>
      </c>
      <c r="J50" s="20">
        <v>0</v>
      </c>
      <c r="K50" s="20">
        <v>35</v>
      </c>
      <c r="L50" s="20">
        <v>35</v>
      </c>
      <c r="M50" s="15" t="s">
        <v>107</v>
      </c>
    </row>
    <row r="51" spans="1:13" ht="54.75" customHeight="1" x14ac:dyDescent="0.2">
      <c r="A51" s="180"/>
      <c r="B51" s="130"/>
      <c r="C51" s="149"/>
      <c r="D51" s="163"/>
      <c r="E51" s="147"/>
      <c r="F51" s="20"/>
      <c r="G51" s="20" t="s">
        <v>131</v>
      </c>
      <c r="H51" s="20" t="s">
        <v>189</v>
      </c>
      <c r="I51" s="20" t="s">
        <v>142</v>
      </c>
      <c r="J51" s="20">
        <v>0</v>
      </c>
      <c r="K51" s="20">
        <v>35</v>
      </c>
      <c r="L51" s="20">
        <v>35</v>
      </c>
      <c r="M51" s="15" t="s">
        <v>107</v>
      </c>
    </row>
    <row r="52" spans="1:13" ht="13.5" customHeight="1" x14ac:dyDescent="0.2">
      <c r="A52" s="180"/>
      <c r="B52" s="130"/>
      <c r="C52" s="149"/>
      <c r="D52" s="163"/>
      <c r="E52" s="147"/>
      <c r="F52" s="20"/>
      <c r="G52" s="20" t="s">
        <v>131</v>
      </c>
      <c r="H52" s="20" t="s">
        <v>190</v>
      </c>
      <c r="I52" s="20" t="s">
        <v>142</v>
      </c>
      <c r="J52" s="20">
        <v>0</v>
      </c>
      <c r="K52" s="20">
        <v>35</v>
      </c>
      <c r="L52" s="20">
        <v>35</v>
      </c>
      <c r="M52" s="15" t="s">
        <v>107</v>
      </c>
    </row>
    <row r="53" spans="1:13" ht="27" customHeight="1" x14ac:dyDescent="0.2">
      <c r="A53" s="180"/>
      <c r="B53" s="131"/>
      <c r="C53" s="149"/>
      <c r="D53" s="163"/>
      <c r="E53" s="147"/>
      <c r="F53" s="20"/>
      <c r="G53" s="20" t="s">
        <v>131</v>
      </c>
      <c r="H53" s="20" t="s">
        <v>191</v>
      </c>
      <c r="I53" s="20" t="s">
        <v>192</v>
      </c>
      <c r="J53" s="20">
        <v>0</v>
      </c>
      <c r="K53" s="20">
        <v>35</v>
      </c>
      <c r="L53" s="20">
        <v>35</v>
      </c>
      <c r="M53" s="15" t="s">
        <v>107</v>
      </c>
    </row>
    <row r="54" spans="1:13" ht="23.25" customHeight="1" x14ac:dyDescent="0.2">
      <c r="A54" s="129" t="s">
        <v>193</v>
      </c>
      <c r="B54" s="129"/>
      <c r="C54" s="175">
        <v>130040</v>
      </c>
      <c r="D54" s="177" t="s">
        <v>15</v>
      </c>
      <c r="E54" s="157" t="s">
        <v>194</v>
      </c>
      <c r="F54" s="14"/>
      <c r="G54" s="14" t="s">
        <v>131</v>
      </c>
      <c r="H54" s="49" t="s">
        <v>195</v>
      </c>
      <c r="I54" s="14" t="s">
        <v>142</v>
      </c>
      <c r="J54" s="14">
        <v>0</v>
      </c>
      <c r="K54" s="14">
        <v>10</v>
      </c>
      <c r="L54" s="14">
        <v>10</v>
      </c>
      <c r="M54" s="11" t="s">
        <v>107</v>
      </c>
    </row>
    <row r="55" spans="1:13" ht="30.75" customHeight="1" x14ac:dyDescent="0.2">
      <c r="A55" s="131"/>
      <c r="B55" s="131"/>
      <c r="C55" s="176"/>
      <c r="D55" s="178"/>
      <c r="E55" s="159"/>
      <c r="F55" s="14"/>
      <c r="G55" s="14" t="s">
        <v>131</v>
      </c>
      <c r="H55" s="49" t="s">
        <v>196</v>
      </c>
      <c r="I55" s="14" t="s">
        <v>142</v>
      </c>
      <c r="J55" s="14">
        <v>0</v>
      </c>
      <c r="K55" s="14">
        <v>10</v>
      </c>
      <c r="L55" s="14">
        <v>10</v>
      </c>
      <c r="M55" s="11" t="s">
        <v>107</v>
      </c>
    </row>
    <row r="56" spans="1:13" ht="33.75" customHeight="1" x14ac:dyDescent="0.2">
      <c r="A56" s="51" t="s">
        <v>197</v>
      </c>
      <c r="B56" s="44" t="s">
        <v>157</v>
      </c>
      <c r="C56" s="16">
        <v>140000</v>
      </c>
      <c r="D56" s="63" t="s">
        <v>16</v>
      </c>
      <c r="E56" s="13"/>
      <c r="F56" s="13"/>
      <c r="G56" s="13"/>
      <c r="H56" s="13"/>
      <c r="I56" s="13"/>
      <c r="J56" s="13"/>
      <c r="K56" s="13"/>
      <c r="L56" s="13"/>
      <c r="M56" s="13"/>
    </row>
    <row r="57" spans="1:13" ht="84" customHeight="1" x14ac:dyDescent="0.2">
      <c r="A57" s="181" t="s">
        <v>198</v>
      </c>
      <c r="B57" s="173"/>
      <c r="C57" s="182">
        <v>140010</v>
      </c>
      <c r="D57" s="147" t="s">
        <v>41</v>
      </c>
      <c r="E57" s="20" t="s">
        <v>199</v>
      </c>
      <c r="F57" s="20" t="s">
        <v>200</v>
      </c>
      <c r="G57" s="14" t="s">
        <v>131</v>
      </c>
      <c r="H57" s="49" t="s">
        <v>201</v>
      </c>
      <c r="I57" s="14" t="s">
        <v>142</v>
      </c>
      <c r="J57" s="14">
        <v>0</v>
      </c>
      <c r="K57" s="14">
        <v>55</v>
      </c>
      <c r="L57" s="14">
        <v>55</v>
      </c>
      <c r="M57" s="11" t="s">
        <v>202</v>
      </c>
    </row>
    <row r="58" spans="1:13" ht="78.75" customHeight="1" x14ac:dyDescent="0.2">
      <c r="A58" s="181"/>
      <c r="B58" s="179"/>
      <c r="C58" s="182"/>
      <c r="D58" s="147"/>
      <c r="E58" s="20" t="s">
        <v>199</v>
      </c>
      <c r="F58" s="20" t="s">
        <v>203</v>
      </c>
      <c r="G58" s="14" t="s">
        <v>131</v>
      </c>
      <c r="H58" s="49" t="s">
        <v>201</v>
      </c>
      <c r="I58" s="14" t="s">
        <v>142</v>
      </c>
      <c r="J58" s="14">
        <v>0</v>
      </c>
      <c r="K58" s="14">
        <v>55</v>
      </c>
      <c r="L58" s="14">
        <v>55</v>
      </c>
      <c r="M58" s="11" t="s">
        <v>202</v>
      </c>
    </row>
    <row r="59" spans="1:13" ht="60.75" customHeight="1" x14ac:dyDescent="0.2">
      <c r="A59" s="181"/>
      <c r="B59" s="179"/>
      <c r="C59" s="182"/>
      <c r="D59" s="147"/>
      <c r="E59" s="20" t="s">
        <v>204</v>
      </c>
      <c r="F59" s="20" t="s">
        <v>205</v>
      </c>
      <c r="G59" s="14" t="s">
        <v>131</v>
      </c>
      <c r="H59" s="49" t="s">
        <v>201</v>
      </c>
      <c r="I59" s="14" t="s">
        <v>142</v>
      </c>
      <c r="J59" s="14">
        <v>0</v>
      </c>
      <c r="K59" s="14">
        <v>55</v>
      </c>
      <c r="L59" s="14">
        <v>55</v>
      </c>
      <c r="M59" s="11" t="s">
        <v>202</v>
      </c>
    </row>
    <row r="60" spans="1:13" ht="57.75" customHeight="1" x14ac:dyDescent="0.2">
      <c r="A60" s="181"/>
      <c r="B60" s="179"/>
      <c r="C60" s="182"/>
      <c r="D60" s="147"/>
      <c r="E60" s="20" t="s">
        <v>206</v>
      </c>
      <c r="F60" s="20" t="s">
        <v>205</v>
      </c>
      <c r="G60" s="14" t="s">
        <v>131</v>
      </c>
      <c r="H60" s="49" t="s">
        <v>207</v>
      </c>
      <c r="I60" s="14" t="s">
        <v>142</v>
      </c>
      <c r="J60" s="14">
        <v>0</v>
      </c>
      <c r="K60" s="14">
        <v>55</v>
      </c>
      <c r="L60" s="14">
        <v>55</v>
      </c>
      <c r="M60" s="11" t="s">
        <v>202</v>
      </c>
    </row>
    <row r="61" spans="1:13" ht="81.75" customHeight="1" x14ac:dyDescent="0.2">
      <c r="A61" s="181"/>
      <c r="B61" s="174"/>
      <c r="C61" s="182"/>
      <c r="D61" s="147"/>
      <c r="E61" s="20" t="s">
        <v>208</v>
      </c>
      <c r="F61" s="20" t="s">
        <v>209</v>
      </c>
      <c r="G61" s="14" t="s">
        <v>131</v>
      </c>
      <c r="H61" s="49" t="s">
        <v>201</v>
      </c>
      <c r="I61" s="14" t="s">
        <v>142</v>
      </c>
      <c r="J61" s="14">
        <v>0</v>
      </c>
      <c r="K61" s="14">
        <v>55</v>
      </c>
      <c r="L61" s="14">
        <v>55</v>
      </c>
      <c r="M61" s="11" t="s">
        <v>202</v>
      </c>
    </row>
    <row r="62" spans="1:13" ht="27" customHeight="1" x14ac:dyDescent="0.2">
      <c r="A62" s="172" t="s">
        <v>210</v>
      </c>
      <c r="B62" s="173"/>
      <c r="C62" s="149">
        <v>140020</v>
      </c>
      <c r="D62" s="147" t="s">
        <v>43</v>
      </c>
      <c r="E62" s="147" t="s">
        <v>211</v>
      </c>
      <c r="F62" s="20" t="s">
        <v>200</v>
      </c>
      <c r="G62" s="14" t="s">
        <v>131</v>
      </c>
      <c r="H62" s="49" t="s">
        <v>201</v>
      </c>
      <c r="I62" s="14" t="s">
        <v>142</v>
      </c>
      <c r="J62" s="14">
        <v>0</v>
      </c>
      <c r="K62" s="14">
        <v>55</v>
      </c>
      <c r="L62" s="14">
        <v>55</v>
      </c>
      <c r="M62" s="11" t="s">
        <v>202</v>
      </c>
    </row>
    <row r="63" spans="1:13" ht="45" customHeight="1" x14ac:dyDescent="0.2">
      <c r="A63" s="172"/>
      <c r="B63" s="179"/>
      <c r="C63" s="149"/>
      <c r="D63" s="147"/>
      <c r="E63" s="147"/>
      <c r="F63" s="20" t="s">
        <v>203</v>
      </c>
      <c r="G63" s="14" t="s">
        <v>131</v>
      </c>
      <c r="H63" s="49" t="s">
        <v>201</v>
      </c>
      <c r="I63" s="14" t="s">
        <v>142</v>
      </c>
      <c r="J63" s="14">
        <v>0</v>
      </c>
      <c r="K63" s="14">
        <v>55</v>
      </c>
      <c r="L63" s="14">
        <v>55</v>
      </c>
      <c r="M63" s="11" t="s">
        <v>202</v>
      </c>
    </row>
    <row r="64" spans="1:13" ht="71.25" customHeight="1" x14ac:dyDescent="0.2">
      <c r="A64" s="172"/>
      <c r="B64" s="179"/>
      <c r="C64" s="149"/>
      <c r="D64" s="147"/>
      <c r="E64" s="20" t="s">
        <v>212</v>
      </c>
      <c r="F64" s="20" t="s">
        <v>205</v>
      </c>
      <c r="G64" s="14" t="s">
        <v>131</v>
      </c>
      <c r="H64" s="49" t="s">
        <v>201</v>
      </c>
      <c r="I64" s="14" t="s">
        <v>142</v>
      </c>
      <c r="J64" s="14">
        <v>0</v>
      </c>
      <c r="K64" s="14">
        <v>55</v>
      </c>
      <c r="L64" s="14">
        <v>55</v>
      </c>
      <c r="M64" s="11" t="s">
        <v>202</v>
      </c>
    </row>
    <row r="65" spans="1:13" ht="73.5" customHeight="1" x14ac:dyDescent="0.2">
      <c r="A65" s="172"/>
      <c r="B65" s="174"/>
      <c r="C65" s="149"/>
      <c r="D65" s="147"/>
      <c r="E65" s="20" t="s">
        <v>213</v>
      </c>
      <c r="F65" s="20" t="s">
        <v>205</v>
      </c>
      <c r="G65" s="14" t="s">
        <v>131</v>
      </c>
      <c r="H65" s="49" t="s">
        <v>207</v>
      </c>
      <c r="I65" s="14" t="s">
        <v>142</v>
      </c>
      <c r="J65" s="14">
        <v>0</v>
      </c>
      <c r="K65" s="14">
        <v>55</v>
      </c>
      <c r="L65" s="14">
        <v>55</v>
      </c>
      <c r="M65" s="11" t="s">
        <v>202</v>
      </c>
    </row>
    <row r="66" spans="1:13" ht="36.75" customHeight="1" x14ac:dyDescent="0.2">
      <c r="A66" s="172" t="s">
        <v>214</v>
      </c>
      <c r="B66" s="173"/>
      <c r="C66" s="145">
        <v>140030</v>
      </c>
      <c r="D66" s="168" t="s">
        <v>17</v>
      </c>
      <c r="E66" s="147" t="s">
        <v>215</v>
      </c>
      <c r="F66" s="15" t="s">
        <v>81</v>
      </c>
      <c r="G66" s="14" t="s">
        <v>131</v>
      </c>
      <c r="H66" s="15" t="s">
        <v>216</v>
      </c>
      <c r="I66" s="11" t="s">
        <v>142</v>
      </c>
      <c r="J66" s="11">
        <v>0</v>
      </c>
      <c r="K66" s="11">
        <v>55</v>
      </c>
      <c r="L66" s="11">
        <v>55</v>
      </c>
      <c r="M66" s="11" t="s">
        <v>202</v>
      </c>
    </row>
    <row r="67" spans="1:13" ht="108" customHeight="1" x14ac:dyDescent="0.2">
      <c r="A67" s="172"/>
      <c r="B67" s="174"/>
      <c r="C67" s="145"/>
      <c r="D67" s="168"/>
      <c r="E67" s="147"/>
      <c r="F67" s="15" t="s">
        <v>205</v>
      </c>
      <c r="G67" s="14" t="s">
        <v>131</v>
      </c>
      <c r="H67" s="15" t="s">
        <v>216</v>
      </c>
      <c r="I67" s="11" t="s">
        <v>142</v>
      </c>
      <c r="J67" s="11">
        <v>0</v>
      </c>
      <c r="K67" s="11">
        <v>55</v>
      </c>
      <c r="L67" s="11">
        <v>55</v>
      </c>
      <c r="M67" s="11" t="s">
        <v>202</v>
      </c>
    </row>
    <row r="68" spans="1:13" ht="39" customHeight="1" x14ac:dyDescent="0.2">
      <c r="A68" s="180" t="s">
        <v>217</v>
      </c>
      <c r="B68" s="129"/>
      <c r="C68" s="166">
        <v>140040</v>
      </c>
      <c r="D68" s="168" t="s">
        <v>18</v>
      </c>
      <c r="E68" s="168" t="s">
        <v>218</v>
      </c>
      <c r="F68" s="15" t="s">
        <v>203</v>
      </c>
      <c r="G68" s="15" t="s">
        <v>131</v>
      </c>
      <c r="H68" s="15" t="s">
        <v>219</v>
      </c>
      <c r="I68" s="15" t="s">
        <v>142</v>
      </c>
      <c r="J68" s="15">
        <v>0</v>
      </c>
      <c r="K68" s="15">
        <v>20</v>
      </c>
      <c r="L68" s="15">
        <v>20</v>
      </c>
      <c r="M68" s="11" t="s">
        <v>202</v>
      </c>
    </row>
    <row r="69" spans="1:13" ht="39.75" customHeight="1" x14ac:dyDescent="0.2">
      <c r="A69" s="167"/>
      <c r="B69" s="130"/>
      <c r="C69" s="166"/>
      <c r="D69" s="167"/>
      <c r="E69" s="147"/>
      <c r="F69" s="15" t="s">
        <v>200</v>
      </c>
      <c r="G69" s="14" t="s">
        <v>131</v>
      </c>
      <c r="H69" s="15" t="s">
        <v>219</v>
      </c>
      <c r="I69" s="15" t="s">
        <v>142</v>
      </c>
      <c r="J69" s="15">
        <v>0</v>
      </c>
      <c r="K69" s="15">
        <v>20</v>
      </c>
      <c r="L69" s="15">
        <v>20</v>
      </c>
      <c r="M69" s="11" t="s">
        <v>202</v>
      </c>
    </row>
    <row r="70" spans="1:13" ht="42.75" customHeight="1" x14ac:dyDescent="0.2">
      <c r="A70" s="167"/>
      <c r="B70" s="130"/>
      <c r="C70" s="166"/>
      <c r="D70" s="167"/>
      <c r="E70" s="147"/>
      <c r="F70" s="15" t="s">
        <v>205</v>
      </c>
      <c r="G70" s="14" t="s">
        <v>131</v>
      </c>
      <c r="H70" s="15" t="s">
        <v>219</v>
      </c>
      <c r="I70" s="15" t="s">
        <v>142</v>
      </c>
      <c r="J70" s="15">
        <v>0</v>
      </c>
      <c r="K70" s="15">
        <v>20</v>
      </c>
      <c r="L70" s="15">
        <v>20</v>
      </c>
      <c r="M70" s="11" t="s">
        <v>202</v>
      </c>
    </row>
    <row r="71" spans="1:13" ht="27.75" customHeight="1" x14ac:dyDescent="0.2">
      <c r="A71" s="167"/>
      <c r="B71" s="130"/>
      <c r="C71" s="166"/>
      <c r="D71" s="167"/>
      <c r="E71" s="15" t="s">
        <v>220</v>
      </c>
      <c r="F71" s="15"/>
      <c r="G71" s="14" t="s">
        <v>131</v>
      </c>
      <c r="H71" s="15" t="s">
        <v>221</v>
      </c>
      <c r="I71" s="15" t="s">
        <v>121</v>
      </c>
      <c r="J71" s="15">
        <v>0</v>
      </c>
      <c r="K71" s="15">
        <v>20</v>
      </c>
      <c r="L71" s="15">
        <v>20</v>
      </c>
      <c r="M71" s="11" t="s">
        <v>202</v>
      </c>
    </row>
    <row r="72" spans="1:13" ht="36" customHeight="1" x14ac:dyDescent="0.2">
      <c r="A72" s="167"/>
      <c r="B72" s="130"/>
      <c r="C72" s="166"/>
      <c r="D72" s="167"/>
      <c r="E72" s="15" t="s">
        <v>222</v>
      </c>
      <c r="F72" s="15"/>
      <c r="G72" s="14" t="s">
        <v>131</v>
      </c>
      <c r="H72" s="15" t="s">
        <v>222</v>
      </c>
      <c r="I72" s="15" t="s">
        <v>121</v>
      </c>
      <c r="J72" s="15">
        <v>0</v>
      </c>
      <c r="K72" s="15">
        <v>20</v>
      </c>
      <c r="L72" s="15">
        <v>20</v>
      </c>
      <c r="M72" s="11" t="s">
        <v>202</v>
      </c>
    </row>
    <row r="73" spans="1:13" ht="41.25" customHeight="1" x14ac:dyDescent="0.2">
      <c r="A73" s="167"/>
      <c r="B73" s="131"/>
      <c r="C73" s="166"/>
      <c r="D73" s="167"/>
      <c r="E73" s="15" t="s">
        <v>222</v>
      </c>
      <c r="F73" s="15"/>
      <c r="G73" s="14" t="s">
        <v>131</v>
      </c>
      <c r="H73" s="20" t="s">
        <v>223</v>
      </c>
      <c r="I73" s="15" t="s">
        <v>121</v>
      </c>
      <c r="J73" s="15">
        <v>0</v>
      </c>
      <c r="K73" s="15">
        <v>20</v>
      </c>
      <c r="L73" s="15">
        <v>20</v>
      </c>
      <c r="M73" s="11" t="s">
        <v>202</v>
      </c>
    </row>
    <row r="74" spans="1:13" ht="13.5" customHeight="1" x14ac:dyDescent="0.2">
      <c r="A74" s="53" t="s">
        <v>224</v>
      </c>
      <c r="B74" s="44" t="s">
        <v>157</v>
      </c>
      <c r="C74" s="17">
        <v>150000</v>
      </c>
      <c r="D74" s="52" t="s">
        <v>19</v>
      </c>
      <c r="E74" s="18"/>
      <c r="F74" s="18"/>
      <c r="G74" s="18"/>
      <c r="H74" s="18"/>
      <c r="I74" s="13"/>
      <c r="J74" s="13"/>
      <c r="K74" s="13"/>
      <c r="L74" s="13"/>
      <c r="M74" s="13"/>
    </row>
    <row r="75" spans="1:13" ht="39.950000000000003" customHeight="1" x14ac:dyDescent="0.2">
      <c r="A75" s="183" t="s">
        <v>225</v>
      </c>
      <c r="B75" s="129"/>
      <c r="C75" s="186">
        <v>150010</v>
      </c>
      <c r="D75" s="147" t="s">
        <v>20</v>
      </c>
      <c r="E75" s="187" t="s">
        <v>226</v>
      </c>
      <c r="F75" s="15" t="s">
        <v>200</v>
      </c>
      <c r="G75" s="20" t="s">
        <v>131</v>
      </c>
      <c r="H75" s="20" t="s">
        <v>227</v>
      </c>
      <c r="I75" s="15" t="s">
        <v>142</v>
      </c>
      <c r="J75" s="15">
        <v>0</v>
      </c>
      <c r="K75" s="15">
        <v>35</v>
      </c>
      <c r="L75" s="15">
        <v>35</v>
      </c>
      <c r="M75" s="15" t="s">
        <v>202</v>
      </c>
    </row>
    <row r="76" spans="1:13" ht="39.950000000000003" customHeight="1" x14ac:dyDescent="0.2">
      <c r="A76" s="184"/>
      <c r="B76" s="130"/>
      <c r="C76" s="186"/>
      <c r="D76" s="147"/>
      <c r="E76" s="188"/>
      <c r="F76" s="15" t="s">
        <v>203</v>
      </c>
      <c r="G76" s="20" t="s">
        <v>131</v>
      </c>
      <c r="H76" s="20" t="s">
        <v>227</v>
      </c>
      <c r="I76" s="15" t="s">
        <v>142</v>
      </c>
      <c r="J76" s="15">
        <v>0</v>
      </c>
      <c r="K76" s="15">
        <v>35</v>
      </c>
      <c r="L76" s="15">
        <v>35</v>
      </c>
      <c r="M76" s="15" t="s">
        <v>202</v>
      </c>
    </row>
    <row r="77" spans="1:13" ht="39.950000000000003" customHeight="1" x14ac:dyDescent="0.2">
      <c r="A77" s="184"/>
      <c r="B77" s="130"/>
      <c r="C77" s="186"/>
      <c r="D77" s="147"/>
      <c r="E77" s="188"/>
      <c r="F77" s="15" t="s">
        <v>205</v>
      </c>
      <c r="G77" s="20" t="s">
        <v>131</v>
      </c>
      <c r="H77" s="15" t="s">
        <v>228</v>
      </c>
      <c r="I77" s="15" t="s">
        <v>142</v>
      </c>
      <c r="J77" s="15">
        <v>0</v>
      </c>
      <c r="K77" s="15">
        <v>35</v>
      </c>
      <c r="L77" s="15">
        <v>35</v>
      </c>
      <c r="M77" s="15" t="s">
        <v>202</v>
      </c>
    </row>
    <row r="78" spans="1:13" ht="39.950000000000003" customHeight="1" x14ac:dyDescent="0.2">
      <c r="A78" s="184"/>
      <c r="B78" s="130"/>
      <c r="C78" s="186"/>
      <c r="D78" s="147"/>
      <c r="E78" s="188"/>
      <c r="F78" s="15" t="s">
        <v>205</v>
      </c>
      <c r="G78" s="20" t="s">
        <v>131</v>
      </c>
      <c r="H78" s="20" t="s">
        <v>227</v>
      </c>
      <c r="I78" s="15" t="s">
        <v>142</v>
      </c>
      <c r="J78" s="15">
        <v>0</v>
      </c>
      <c r="K78" s="15">
        <v>35</v>
      </c>
      <c r="L78" s="15">
        <v>35</v>
      </c>
      <c r="M78" s="15" t="s">
        <v>202</v>
      </c>
    </row>
    <row r="79" spans="1:13" ht="39.950000000000003" customHeight="1" x14ac:dyDescent="0.2">
      <c r="A79" s="184"/>
      <c r="B79" s="130"/>
      <c r="C79" s="186"/>
      <c r="D79" s="147"/>
      <c r="E79" s="188"/>
      <c r="F79" s="15" t="s">
        <v>209</v>
      </c>
      <c r="G79" s="20" t="s">
        <v>131</v>
      </c>
      <c r="H79" s="20" t="s">
        <v>227</v>
      </c>
      <c r="I79" s="15" t="s">
        <v>142</v>
      </c>
      <c r="J79" s="15">
        <v>0</v>
      </c>
      <c r="K79" s="15">
        <v>35</v>
      </c>
      <c r="L79" s="15">
        <v>35</v>
      </c>
      <c r="M79" s="15" t="s">
        <v>202</v>
      </c>
    </row>
    <row r="80" spans="1:13" ht="39.950000000000003" customHeight="1" x14ac:dyDescent="0.2">
      <c r="A80" s="184"/>
      <c r="B80" s="130"/>
      <c r="C80" s="186"/>
      <c r="D80" s="147"/>
      <c r="E80" s="188"/>
      <c r="F80" s="15" t="s">
        <v>209</v>
      </c>
      <c r="G80" s="20" t="s">
        <v>131</v>
      </c>
      <c r="H80" s="15" t="s">
        <v>228</v>
      </c>
      <c r="I80" s="15" t="s">
        <v>142</v>
      </c>
      <c r="J80" s="15">
        <v>0</v>
      </c>
      <c r="K80" s="15">
        <v>35</v>
      </c>
      <c r="L80" s="15">
        <v>35</v>
      </c>
      <c r="M80" s="15" t="s">
        <v>202</v>
      </c>
    </row>
    <row r="81" spans="1:13" ht="39.950000000000003" customHeight="1" x14ac:dyDescent="0.2">
      <c r="A81" s="184"/>
      <c r="B81" s="130"/>
      <c r="C81" s="186"/>
      <c r="D81" s="147"/>
      <c r="E81" s="188"/>
      <c r="F81" s="15" t="s">
        <v>229</v>
      </c>
      <c r="G81" s="20" t="s">
        <v>131</v>
      </c>
      <c r="H81" s="15" t="s">
        <v>228</v>
      </c>
      <c r="I81" s="15" t="s">
        <v>142</v>
      </c>
      <c r="J81" s="15">
        <v>0</v>
      </c>
      <c r="K81" s="15">
        <v>35</v>
      </c>
      <c r="L81" s="15">
        <v>35</v>
      </c>
      <c r="M81" s="15" t="s">
        <v>202</v>
      </c>
    </row>
    <row r="82" spans="1:13" ht="39.950000000000003" customHeight="1" x14ac:dyDescent="0.2">
      <c r="A82" s="184"/>
      <c r="B82" s="130"/>
      <c r="C82" s="186"/>
      <c r="D82" s="147"/>
      <c r="E82" s="188"/>
      <c r="F82" s="15" t="s">
        <v>229</v>
      </c>
      <c r="G82" s="20" t="s">
        <v>131</v>
      </c>
      <c r="H82" s="20" t="s">
        <v>227</v>
      </c>
      <c r="I82" s="15" t="s">
        <v>142</v>
      </c>
      <c r="J82" s="15">
        <v>0</v>
      </c>
      <c r="K82" s="15">
        <v>35</v>
      </c>
      <c r="L82" s="15">
        <v>35</v>
      </c>
      <c r="M82" s="15" t="s">
        <v>202</v>
      </c>
    </row>
    <row r="83" spans="1:13" ht="39.950000000000003" customHeight="1" x14ac:dyDescent="0.2">
      <c r="A83" s="184"/>
      <c r="B83" s="130"/>
      <c r="C83" s="186"/>
      <c r="D83" s="147"/>
      <c r="E83" s="188"/>
      <c r="F83" s="15" t="s">
        <v>230</v>
      </c>
      <c r="G83" s="20" t="s">
        <v>131</v>
      </c>
      <c r="H83" s="20" t="s">
        <v>227</v>
      </c>
      <c r="I83" s="15" t="s">
        <v>116</v>
      </c>
      <c r="J83" s="15">
        <v>0</v>
      </c>
      <c r="K83" s="15">
        <v>35</v>
      </c>
      <c r="L83" s="15">
        <v>35</v>
      </c>
      <c r="M83" s="15" t="s">
        <v>202</v>
      </c>
    </row>
    <row r="84" spans="1:13" ht="39.950000000000003" customHeight="1" x14ac:dyDescent="0.2">
      <c r="A84" s="185"/>
      <c r="B84" s="131"/>
      <c r="C84" s="186"/>
      <c r="D84" s="147"/>
      <c r="E84" s="189"/>
      <c r="F84" s="15" t="s">
        <v>231</v>
      </c>
      <c r="G84" s="20" t="s">
        <v>131</v>
      </c>
      <c r="H84" s="15" t="s">
        <v>228</v>
      </c>
      <c r="I84" s="15" t="s">
        <v>116</v>
      </c>
      <c r="J84" s="15">
        <v>0</v>
      </c>
      <c r="K84" s="15">
        <v>35</v>
      </c>
      <c r="L84" s="15">
        <v>35</v>
      </c>
      <c r="M84" s="15" t="s">
        <v>202</v>
      </c>
    </row>
    <row r="85" spans="1:13" ht="54" customHeight="1" x14ac:dyDescent="0.2">
      <c r="A85" s="190" t="s">
        <v>232</v>
      </c>
      <c r="B85" s="192"/>
      <c r="C85" s="160">
        <v>150020</v>
      </c>
      <c r="D85" s="138" t="s">
        <v>233</v>
      </c>
      <c r="E85" s="168" t="s">
        <v>234</v>
      </c>
      <c r="F85" s="15"/>
      <c r="G85" s="20" t="s">
        <v>131</v>
      </c>
      <c r="H85" s="15" t="s">
        <v>235</v>
      </c>
      <c r="I85" s="15" t="s">
        <v>236</v>
      </c>
      <c r="J85" s="15">
        <v>0</v>
      </c>
      <c r="K85" s="15">
        <v>30</v>
      </c>
      <c r="L85" s="15">
        <v>30</v>
      </c>
      <c r="M85" s="15" t="s">
        <v>202</v>
      </c>
    </row>
    <row r="86" spans="1:13" ht="115.5" customHeight="1" x14ac:dyDescent="0.2">
      <c r="A86" s="191"/>
      <c r="B86" s="193"/>
      <c r="C86" s="161"/>
      <c r="D86" s="140"/>
      <c r="E86" s="168"/>
      <c r="F86" s="15"/>
      <c r="G86" s="20" t="s">
        <v>131</v>
      </c>
      <c r="H86" s="15" t="s">
        <v>237</v>
      </c>
      <c r="I86" s="15" t="s">
        <v>236</v>
      </c>
      <c r="J86" s="15">
        <v>0</v>
      </c>
      <c r="K86" s="15">
        <v>30</v>
      </c>
      <c r="L86" s="15">
        <v>30</v>
      </c>
      <c r="M86" s="15" t="s">
        <v>202</v>
      </c>
    </row>
    <row r="87" spans="1:13" ht="45" customHeight="1" x14ac:dyDescent="0.2">
      <c r="A87" s="165" t="s">
        <v>238</v>
      </c>
      <c r="B87" s="129"/>
      <c r="C87" s="145">
        <v>150030</v>
      </c>
      <c r="D87" s="163" t="s">
        <v>239</v>
      </c>
      <c r="E87" s="147" t="s">
        <v>240</v>
      </c>
      <c r="F87" s="20" t="s">
        <v>241</v>
      </c>
      <c r="G87" s="20" t="s">
        <v>131</v>
      </c>
      <c r="H87" s="20" t="s">
        <v>242</v>
      </c>
      <c r="I87" s="15" t="s">
        <v>116</v>
      </c>
      <c r="J87" s="15">
        <v>600</v>
      </c>
      <c r="K87" s="15">
        <v>35</v>
      </c>
      <c r="L87" s="15">
        <v>35</v>
      </c>
      <c r="M87" s="15" t="s">
        <v>202</v>
      </c>
    </row>
    <row r="88" spans="1:13" ht="45" customHeight="1" x14ac:dyDescent="0.2">
      <c r="A88" s="165"/>
      <c r="B88" s="130"/>
      <c r="C88" s="145"/>
      <c r="D88" s="163"/>
      <c r="E88" s="147"/>
      <c r="F88" s="20" t="s">
        <v>243</v>
      </c>
      <c r="G88" s="20" t="s">
        <v>131</v>
      </c>
      <c r="H88" s="20" t="s">
        <v>242</v>
      </c>
      <c r="I88" s="15" t="s">
        <v>116</v>
      </c>
      <c r="J88" s="15">
        <v>600</v>
      </c>
      <c r="K88" s="15">
        <v>35</v>
      </c>
      <c r="L88" s="15">
        <v>35</v>
      </c>
      <c r="M88" s="15" t="s">
        <v>202</v>
      </c>
    </row>
    <row r="89" spans="1:13" ht="45" customHeight="1" x14ac:dyDescent="0.2">
      <c r="A89" s="165"/>
      <c r="B89" s="130"/>
      <c r="C89" s="145"/>
      <c r="D89" s="163"/>
      <c r="E89" s="147"/>
      <c r="F89" s="20" t="s">
        <v>77</v>
      </c>
      <c r="G89" s="20" t="s">
        <v>131</v>
      </c>
      <c r="H89" s="20" t="s">
        <v>242</v>
      </c>
      <c r="I89" s="15" t="s">
        <v>142</v>
      </c>
      <c r="J89" s="15">
        <v>600</v>
      </c>
      <c r="K89" s="15">
        <v>35</v>
      </c>
      <c r="L89" s="15">
        <v>35</v>
      </c>
      <c r="M89" s="15" t="s">
        <v>202</v>
      </c>
    </row>
    <row r="90" spans="1:13" ht="45" customHeight="1" x14ac:dyDescent="0.2">
      <c r="A90" s="165"/>
      <c r="B90" s="130"/>
      <c r="C90" s="145"/>
      <c r="D90" s="163"/>
      <c r="E90" s="147"/>
      <c r="F90" s="20" t="s">
        <v>81</v>
      </c>
      <c r="G90" s="20" t="s">
        <v>131</v>
      </c>
      <c r="H90" s="20" t="s">
        <v>244</v>
      </c>
      <c r="I90" s="15" t="s">
        <v>116</v>
      </c>
      <c r="J90" s="15">
        <v>600</v>
      </c>
      <c r="K90" s="15">
        <v>35</v>
      </c>
      <c r="L90" s="15">
        <v>35</v>
      </c>
      <c r="M90" s="15" t="s">
        <v>202</v>
      </c>
    </row>
    <row r="91" spans="1:13" ht="45" customHeight="1" x14ac:dyDescent="0.2">
      <c r="A91" s="165"/>
      <c r="B91" s="131"/>
      <c r="C91" s="145"/>
      <c r="D91" s="163"/>
      <c r="E91" s="147"/>
      <c r="F91" s="20" t="s">
        <v>245</v>
      </c>
      <c r="G91" s="20" t="s">
        <v>131</v>
      </c>
      <c r="H91" s="20" t="s">
        <v>242</v>
      </c>
      <c r="I91" s="15" t="s">
        <v>142</v>
      </c>
      <c r="J91" s="15">
        <v>600</v>
      </c>
      <c r="K91" s="15">
        <v>35</v>
      </c>
      <c r="L91" s="15">
        <v>35</v>
      </c>
      <c r="M91" s="15" t="s">
        <v>202</v>
      </c>
    </row>
    <row r="92" spans="1:13" ht="45" customHeight="1" x14ac:dyDescent="0.2">
      <c r="A92" s="126" t="s">
        <v>246</v>
      </c>
      <c r="B92" s="129"/>
      <c r="C92" s="132">
        <v>150040</v>
      </c>
      <c r="D92" s="135" t="s">
        <v>247</v>
      </c>
      <c r="E92" s="138" t="s">
        <v>248</v>
      </c>
      <c r="F92" s="15"/>
      <c r="G92" s="20" t="s">
        <v>131</v>
      </c>
      <c r="H92" s="15" t="s">
        <v>249</v>
      </c>
      <c r="I92" s="15" t="s">
        <v>142</v>
      </c>
      <c r="J92" s="15">
        <v>600</v>
      </c>
      <c r="K92" s="15">
        <v>35</v>
      </c>
      <c r="L92" s="15">
        <v>35</v>
      </c>
      <c r="M92" s="15" t="s">
        <v>202</v>
      </c>
    </row>
    <row r="93" spans="1:13" s="19" customFormat="1" ht="45" customHeight="1" x14ac:dyDescent="0.25">
      <c r="A93" s="127"/>
      <c r="B93" s="130"/>
      <c r="C93" s="133"/>
      <c r="D93" s="136"/>
      <c r="E93" s="139"/>
      <c r="F93" s="15"/>
      <c r="G93" s="20" t="s">
        <v>131</v>
      </c>
      <c r="H93" s="15" t="s">
        <v>250</v>
      </c>
      <c r="I93" s="15" t="s">
        <v>142</v>
      </c>
      <c r="J93" s="15">
        <v>600</v>
      </c>
      <c r="K93" s="15">
        <v>35</v>
      </c>
      <c r="L93" s="15">
        <v>35</v>
      </c>
      <c r="M93" s="15" t="s">
        <v>202</v>
      </c>
    </row>
    <row r="94" spans="1:13" ht="45" customHeight="1" x14ac:dyDescent="0.2">
      <c r="A94" s="127"/>
      <c r="B94" s="130"/>
      <c r="C94" s="133"/>
      <c r="D94" s="136"/>
      <c r="E94" s="138" t="s">
        <v>251</v>
      </c>
      <c r="F94" s="15"/>
      <c r="G94" s="20" t="s">
        <v>131</v>
      </c>
      <c r="H94" s="15" t="s">
        <v>252</v>
      </c>
      <c r="I94" s="20" t="s">
        <v>236</v>
      </c>
      <c r="J94" s="11">
        <v>600</v>
      </c>
      <c r="K94" s="15">
        <v>35</v>
      </c>
      <c r="L94" s="15">
        <v>35</v>
      </c>
      <c r="M94" s="11" t="s">
        <v>202</v>
      </c>
    </row>
    <row r="95" spans="1:13" ht="45" customHeight="1" x14ac:dyDescent="0.2">
      <c r="A95" s="127"/>
      <c r="B95" s="130"/>
      <c r="C95" s="133"/>
      <c r="D95" s="136"/>
      <c r="E95" s="140"/>
      <c r="F95" s="15"/>
      <c r="G95" s="20" t="s">
        <v>131</v>
      </c>
      <c r="H95" s="15" t="s">
        <v>253</v>
      </c>
      <c r="I95" s="20" t="s">
        <v>236</v>
      </c>
      <c r="J95" s="11">
        <v>600</v>
      </c>
      <c r="K95" s="15">
        <v>35</v>
      </c>
      <c r="L95" s="15">
        <v>35</v>
      </c>
      <c r="M95" s="11" t="s">
        <v>202</v>
      </c>
    </row>
    <row r="96" spans="1:13" ht="45" customHeight="1" x14ac:dyDescent="0.2">
      <c r="A96" s="128"/>
      <c r="B96" s="131"/>
      <c r="C96" s="134"/>
      <c r="D96" s="137"/>
      <c r="E96" s="139"/>
      <c r="F96" s="15"/>
      <c r="G96" s="20" t="s">
        <v>131</v>
      </c>
      <c r="H96" s="15" t="s">
        <v>254</v>
      </c>
      <c r="I96" s="15" t="s">
        <v>116</v>
      </c>
      <c r="J96" s="11">
        <v>600</v>
      </c>
      <c r="K96" s="15">
        <v>35</v>
      </c>
      <c r="L96" s="15">
        <v>35</v>
      </c>
      <c r="M96" s="11" t="s">
        <v>202</v>
      </c>
    </row>
    <row r="97" spans="1:13" ht="77.25" customHeight="1" x14ac:dyDescent="0.2">
      <c r="A97" s="141" t="s">
        <v>255</v>
      </c>
      <c r="B97" s="142"/>
      <c r="C97" s="145">
        <v>150050</v>
      </c>
      <c r="D97" s="146" t="s">
        <v>21</v>
      </c>
      <c r="E97" s="147" t="s">
        <v>256</v>
      </c>
      <c r="F97" s="20"/>
      <c r="G97" s="20" t="s">
        <v>131</v>
      </c>
      <c r="H97" s="20" t="s">
        <v>257</v>
      </c>
      <c r="I97" s="20" t="s">
        <v>116</v>
      </c>
      <c r="J97" s="20">
        <v>600</v>
      </c>
      <c r="K97" s="20">
        <v>35</v>
      </c>
      <c r="L97" s="20">
        <v>35</v>
      </c>
      <c r="M97" s="15" t="s">
        <v>202</v>
      </c>
    </row>
    <row r="98" spans="1:13" ht="59.25" customHeight="1" x14ac:dyDescent="0.2">
      <c r="A98" s="141"/>
      <c r="B98" s="143"/>
      <c r="C98" s="145"/>
      <c r="D98" s="146"/>
      <c r="E98" s="147"/>
      <c r="F98" s="20"/>
      <c r="G98" s="20" t="s">
        <v>131</v>
      </c>
      <c r="H98" s="20" t="s">
        <v>258</v>
      </c>
      <c r="I98" s="20" t="s">
        <v>116</v>
      </c>
      <c r="J98" s="20">
        <v>600</v>
      </c>
      <c r="K98" s="20">
        <v>35</v>
      </c>
      <c r="L98" s="20">
        <v>35</v>
      </c>
      <c r="M98" s="15" t="s">
        <v>202</v>
      </c>
    </row>
    <row r="99" spans="1:13" ht="99.75" customHeight="1" x14ac:dyDescent="0.2">
      <c r="A99" s="141"/>
      <c r="B99" s="143"/>
      <c r="C99" s="145"/>
      <c r="D99" s="146"/>
      <c r="E99" s="147"/>
      <c r="F99" s="20"/>
      <c r="G99" s="20" t="s">
        <v>131</v>
      </c>
      <c r="H99" s="20" t="s">
        <v>259</v>
      </c>
      <c r="I99" s="20" t="s">
        <v>116</v>
      </c>
      <c r="J99" s="20">
        <v>600</v>
      </c>
      <c r="K99" s="20">
        <v>35</v>
      </c>
      <c r="L99" s="20">
        <v>35</v>
      </c>
      <c r="M99" s="20" t="s">
        <v>202</v>
      </c>
    </row>
    <row r="100" spans="1:13" ht="127.5" customHeight="1" x14ac:dyDescent="0.2">
      <c r="A100" s="141"/>
      <c r="B100" s="144"/>
      <c r="C100" s="145"/>
      <c r="D100" s="146"/>
      <c r="E100" s="147"/>
      <c r="F100" s="20"/>
      <c r="G100" s="20" t="s">
        <v>131</v>
      </c>
      <c r="H100" s="20" t="s">
        <v>260</v>
      </c>
      <c r="I100" s="20" t="s">
        <v>142</v>
      </c>
      <c r="J100" s="20">
        <v>600</v>
      </c>
      <c r="K100" s="20">
        <v>35</v>
      </c>
      <c r="L100" s="20">
        <v>35</v>
      </c>
      <c r="M100" s="15" t="s">
        <v>202</v>
      </c>
    </row>
    <row r="101" spans="1:13" ht="79.5" customHeight="1" x14ac:dyDescent="0.2">
      <c r="A101" s="126" t="s">
        <v>261</v>
      </c>
      <c r="B101" s="129"/>
      <c r="C101" s="132">
        <v>150060</v>
      </c>
      <c r="D101" s="135" t="s">
        <v>49</v>
      </c>
      <c r="E101" s="157" t="s">
        <v>262</v>
      </c>
      <c r="F101" s="20"/>
      <c r="G101" s="20" t="s">
        <v>131</v>
      </c>
      <c r="H101" s="29" t="s">
        <v>263</v>
      </c>
      <c r="I101" s="29" t="s">
        <v>116</v>
      </c>
      <c r="J101" s="20">
        <v>600</v>
      </c>
      <c r="K101" s="20">
        <v>15</v>
      </c>
      <c r="L101" s="20">
        <v>15</v>
      </c>
      <c r="M101" s="15" t="s">
        <v>202</v>
      </c>
    </row>
    <row r="102" spans="1:13" ht="45" customHeight="1" x14ac:dyDescent="0.2">
      <c r="A102" s="127"/>
      <c r="B102" s="130"/>
      <c r="C102" s="133"/>
      <c r="D102" s="136"/>
      <c r="E102" s="158"/>
      <c r="F102" s="20"/>
      <c r="G102" s="20" t="s">
        <v>131</v>
      </c>
      <c r="H102" s="36" t="s">
        <v>264</v>
      </c>
      <c r="I102" s="29" t="s">
        <v>116</v>
      </c>
      <c r="J102" s="20">
        <v>600</v>
      </c>
      <c r="K102" s="20">
        <v>15</v>
      </c>
      <c r="L102" s="20">
        <v>15</v>
      </c>
      <c r="M102" s="20" t="s">
        <v>202</v>
      </c>
    </row>
    <row r="103" spans="1:13" ht="45" customHeight="1" x14ac:dyDescent="0.2">
      <c r="A103" s="127"/>
      <c r="B103" s="130"/>
      <c r="C103" s="133"/>
      <c r="D103" s="136"/>
      <c r="E103" s="158"/>
      <c r="F103" s="20"/>
      <c r="G103" s="20" t="s">
        <v>131</v>
      </c>
      <c r="H103" s="54" t="s">
        <v>265</v>
      </c>
      <c r="I103" s="29" t="s">
        <v>236</v>
      </c>
      <c r="J103" s="20">
        <v>600</v>
      </c>
      <c r="K103" s="20">
        <v>15</v>
      </c>
      <c r="L103" s="20">
        <v>15</v>
      </c>
      <c r="M103" s="20" t="s">
        <v>202</v>
      </c>
    </row>
    <row r="104" spans="1:13" ht="45" customHeight="1" x14ac:dyDescent="0.2">
      <c r="A104" s="127"/>
      <c r="B104" s="130"/>
      <c r="C104" s="133"/>
      <c r="D104" s="136"/>
      <c r="E104" s="158"/>
      <c r="F104" s="20"/>
      <c r="G104" s="20" t="s">
        <v>131</v>
      </c>
      <c r="H104" s="54" t="s">
        <v>266</v>
      </c>
      <c r="I104" s="29" t="s">
        <v>236</v>
      </c>
      <c r="J104" s="20">
        <v>600</v>
      </c>
      <c r="K104" s="20">
        <v>15</v>
      </c>
      <c r="L104" s="20">
        <v>15</v>
      </c>
      <c r="M104" s="20" t="s">
        <v>202</v>
      </c>
    </row>
    <row r="105" spans="1:13" ht="45" customHeight="1" x14ac:dyDescent="0.2">
      <c r="A105" s="128"/>
      <c r="B105" s="131"/>
      <c r="C105" s="134"/>
      <c r="D105" s="137"/>
      <c r="E105" s="159"/>
      <c r="F105" s="20"/>
      <c r="G105" s="20" t="s">
        <v>131</v>
      </c>
      <c r="H105" s="54" t="s">
        <v>267</v>
      </c>
      <c r="I105" s="29" t="s">
        <v>236</v>
      </c>
      <c r="J105" s="20">
        <v>600</v>
      </c>
      <c r="K105" s="20">
        <v>15</v>
      </c>
      <c r="L105" s="20">
        <v>15</v>
      </c>
      <c r="M105" s="20" t="s">
        <v>202</v>
      </c>
    </row>
    <row r="106" spans="1:13" ht="45" customHeight="1" x14ac:dyDescent="0.2">
      <c r="A106" s="165" t="s">
        <v>268</v>
      </c>
      <c r="B106" s="129"/>
      <c r="C106" s="145">
        <v>150070</v>
      </c>
      <c r="D106" s="168" t="s">
        <v>51</v>
      </c>
      <c r="E106" s="138" t="s">
        <v>269</v>
      </c>
      <c r="F106" s="15"/>
      <c r="G106" s="20" t="s">
        <v>131</v>
      </c>
      <c r="H106" s="20" t="s">
        <v>270</v>
      </c>
      <c r="I106" s="15" t="s">
        <v>116</v>
      </c>
      <c r="J106" s="15">
        <v>600</v>
      </c>
      <c r="K106" s="15">
        <v>35</v>
      </c>
      <c r="L106" s="15">
        <v>35</v>
      </c>
      <c r="M106" s="15" t="s">
        <v>202</v>
      </c>
    </row>
    <row r="107" spans="1:13" ht="51" customHeight="1" x14ac:dyDescent="0.2">
      <c r="A107" s="165"/>
      <c r="B107" s="131"/>
      <c r="C107" s="145"/>
      <c r="D107" s="168"/>
      <c r="E107" s="139"/>
      <c r="F107" s="15"/>
      <c r="G107" s="20" t="s">
        <v>131</v>
      </c>
      <c r="H107" s="20" t="s">
        <v>271</v>
      </c>
      <c r="I107" s="15" t="s">
        <v>116</v>
      </c>
      <c r="J107" s="15">
        <v>600</v>
      </c>
      <c r="K107" s="15">
        <v>35</v>
      </c>
      <c r="L107" s="15">
        <v>35</v>
      </c>
      <c r="M107" s="15" t="s">
        <v>202</v>
      </c>
    </row>
    <row r="108" spans="1:13" ht="45" customHeight="1" x14ac:dyDescent="0.2">
      <c r="A108" s="165" t="s">
        <v>272</v>
      </c>
      <c r="B108" s="129"/>
      <c r="C108" s="145">
        <v>150080</v>
      </c>
      <c r="D108" s="163" t="s">
        <v>273</v>
      </c>
      <c r="E108" s="147" t="s">
        <v>274</v>
      </c>
      <c r="F108" s="20" t="s">
        <v>275</v>
      </c>
      <c r="G108" s="20" t="s">
        <v>131</v>
      </c>
      <c r="H108" s="20" t="s">
        <v>276</v>
      </c>
      <c r="I108" s="20" t="s">
        <v>142</v>
      </c>
      <c r="J108" s="20">
        <v>0</v>
      </c>
      <c r="K108" s="20">
        <v>30</v>
      </c>
      <c r="L108" s="20">
        <v>30</v>
      </c>
      <c r="M108" s="15" t="s">
        <v>202</v>
      </c>
    </row>
    <row r="109" spans="1:13" ht="45" customHeight="1" x14ac:dyDescent="0.2">
      <c r="A109" s="165"/>
      <c r="B109" s="130"/>
      <c r="C109" s="145"/>
      <c r="D109" s="163"/>
      <c r="E109" s="147"/>
      <c r="F109" s="20" t="s">
        <v>277</v>
      </c>
      <c r="G109" s="20" t="s">
        <v>131</v>
      </c>
      <c r="H109" s="20" t="s">
        <v>276</v>
      </c>
      <c r="I109" s="20" t="s">
        <v>142</v>
      </c>
      <c r="J109" s="20">
        <v>0</v>
      </c>
      <c r="K109" s="20">
        <v>30</v>
      </c>
      <c r="L109" s="20">
        <v>30</v>
      </c>
      <c r="M109" s="15" t="s">
        <v>202</v>
      </c>
    </row>
    <row r="110" spans="1:13" ht="45" customHeight="1" x14ac:dyDescent="0.2">
      <c r="A110" s="165"/>
      <c r="B110" s="130"/>
      <c r="C110" s="145"/>
      <c r="D110" s="163"/>
      <c r="E110" s="147"/>
      <c r="F110" s="20" t="s">
        <v>275</v>
      </c>
      <c r="G110" s="20" t="s">
        <v>131</v>
      </c>
      <c r="H110" s="20" t="s">
        <v>278</v>
      </c>
      <c r="I110" s="20" t="s">
        <v>142</v>
      </c>
      <c r="J110" s="20">
        <v>0</v>
      </c>
      <c r="K110" s="20">
        <v>30</v>
      </c>
      <c r="L110" s="20">
        <v>30</v>
      </c>
      <c r="M110" s="15" t="s">
        <v>202</v>
      </c>
    </row>
    <row r="111" spans="1:13" ht="45" customHeight="1" x14ac:dyDescent="0.2">
      <c r="A111" s="165"/>
      <c r="B111" s="130"/>
      <c r="C111" s="145"/>
      <c r="D111" s="163"/>
      <c r="E111" s="147"/>
      <c r="F111" s="20" t="s">
        <v>277</v>
      </c>
      <c r="G111" s="20" t="s">
        <v>131</v>
      </c>
      <c r="H111" s="20" t="s">
        <v>278</v>
      </c>
      <c r="I111" s="20" t="s">
        <v>142</v>
      </c>
      <c r="J111" s="20">
        <v>0</v>
      </c>
      <c r="K111" s="20">
        <v>30</v>
      </c>
      <c r="L111" s="20">
        <v>30</v>
      </c>
      <c r="M111" s="15" t="s">
        <v>202</v>
      </c>
    </row>
    <row r="112" spans="1:13" ht="45" customHeight="1" x14ac:dyDescent="0.2">
      <c r="A112" s="165"/>
      <c r="B112" s="130"/>
      <c r="C112" s="145"/>
      <c r="D112" s="163"/>
      <c r="E112" s="147"/>
      <c r="F112" s="20" t="s">
        <v>277</v>
      </c>
      <c r="G112" s="20" t="s">
        <v>131</v>
      </c>
      <c r="H112" s="20" t="s">
        <v>279</v>
      </c>
      <c r="I112" s="20" t="s">
        <v>142</v>
      </c>
      <c r="J112" s="20">
        <v>0</v>
      </c>
      <c r="K112" s="20">
        <v>30</v>
      </c>
      <c r="L112" s="20">
        <v>30</v>
      </c>
      <c r="M112" s="15" t="s">
        <v>202</v>
      </c>
    </row>
    <row r="113" spans="1:13" ht="45" customHeight="1" x14ac:dyDescent="0.2">
      <c r="A113" s="165"/>
      <c r="B113" s="130"/>
      <c r="C113" s="145"/>
      <c r="D113" s="163"/>
      <c r="E113" s="147"/>
      <c r="F113" s="20" t="s">
        <v>277</v>
      </c>
      <c r="G113" s="20" t="s">
        <v>131</v>
      </c>
      <c r="H113" s="20" t="s">
        <v>280</v>
      </c>
      <c r="I113" s="20" t="s">
        <v>142</v>
      </c>
      <c r="J113" s="20">
        <v>0</v>
      </c>
      <c r="K113" s="20">
        <v>30</v>
      </c>
      <c r="L113" s="20">
        <v>30</v>
      </c>
      <c r="M113" s="15" t="s">
        <v>202</v>
      </c>
    </row>
    <row r="114" spans="1:13" ht="45" customHeight="1" x14ac:dyDescent="0.2">
      <c r="A114" s="165"/>
      <c r="B114" s="130"/>
      <c r="C114" s="145"/>
      <c r="D114" s="163"/>
      <c r="E114" s="147"/>
      <c r="F114" s="20" t="s">
        <v>281</v>
      </c>
      <c r="G114" s="20" t="s">
        <v>131</v>
      </c>
      <c r="H114" s="20" t="s">
        <v>279</v>
      </c>
      <c r="I114" s="20" t="s">
        <v>142</v>
      </c>
      <c r="J114" s="20">
        <v>0</v>
      </c>
      <c r="K114" s="20">
        <v>30</v>
      </c>
      <c r="L114" s="20">
        <v>30</v>
      </c>
      <c r="M114" s="15" t="s">
        <v>202</v>
      </c>
    </row>
    <row r="115" spans="1:13" ht="45" customHeight="1" x14ac:dyDescent="0.2">
      <c r="A115" s="165"/>
      <c r="B115" s="130"/>
      <c r="C115" s="145"/>
      <c r="D115" s="163"/>
      <c r="E115" s="147"/>
      <c r="F115" s="20"/>
      <c r="G115" s="20" t="s">
        <v>131</v>
      </c>
      <c r="H115" s="20" t="s">
        <v>282</v>
      </c>
      <c r="I115" s="20" t="s">
        <v>142</v>
      </c>
      <c r="J115" s="20">
        <v>0</v>
      </c>
      <c r="K115" s="20">
        <v>30</v>
      </c>
      <c r="L115" s="20">
        <v>30</v>
      </c>
      <c r="M115" s="15" t="s">
        <v>202</v>
      </c>
    </row>
    <row r="116" spans="1:13" ht="45" customHeight="1" x14ac:dyDescent="0.2">
      <c r="A116" s="165"/>
      <c r="B116" s="130"/>
      <c r="C116" s="145"/>
      <c r="D116" s="163"/>
      <c r="E116" s="147"/>
      <c r="F116" s="20"/>
      <c r="G116" s="20" t="s">
        <v>131</v>
      </c>
      <c r="H116" s="20" t="s">
        <v>283</v>
      </c>
      <c r="I116" s="20" t="s">
        <v>142</v>
      </c>
      <c r="J116" s="20">
        <v>0</v>
      </c>
      <c r="K116" s="20">
        <v>30</v>
      </c>
      <c r="L116" s="20">
        <v>30</v>
      </c>
      <c r="M116" s="15" t="s">
        <v>202</v>
      </c>
    </row>
    <row r="117" spans="1:13" ht="45" customHeight="1" x14ac:dyDescent="0.2">
      <c r="A117" s="165"/>
      <c r="B117" s="131"/>
      <c r="C117" s="145"/>
      <c r="D117" s="163"/>
      <c r="E117" s="147"/>
      <c r="F117" s="20"/>
      <c r="G117" s="20" t="s">
        <v>131</v>
      </c>
      <c r="H117" s="20" t="s">
        <v>284</v>
      </c>
      <c r="I117" s="20" t="s">
        <v>142</v>
      </c>
      <c r="J117" s="20">
        <v>0</v>
      </c>
      <c r="K117" s="20">
        <v>30</v>
      </c>
      <c r="L117" s="20">
        <v>30</v>
      </c>
      <c r="M117" s="15" t="s">
        <v>202</v>
      </c>
    </row>
    <row r="118" spans="1:13" ht="45" customHeight="1" x14ac:dyDescent="0.2">
      <c r="A118" s="165" t="s">
        <v>285</v>
      </c>
      <c r="B118" s="129"/>
      <c r="C118" s="166">
        <v>150090</v>
      </c>
      <c r="D118" s="147" t="s">
        <v>53</v>
      </c>
      <c r="E118" s="147" t="s">
        <v>286</v>
      </c>
      <c r="F118" s="20"/>
      <c r="G118" s="20" t="s">
        <v>131</v>
      </c>
      <c r="H118" s="20" t="s">
        <v>22</v>
      </c>
      <c r="I118" s="20" t="s">
        <v>116</v>
      </c>
      <c r="J118" s="20">
        <v>600</v>
      </c>
      <c r="K118" s="20">
        <v>10</v>
      </c>
      <c r="L118" s="15">
        <v>10</v>
      </c>
      <c r="M118" s="15" t="s">
        <v>202</v>
      </c>
    </row>
    <row r="119" spans="1:13" ht="45" customHeight="1" x14ac:dyDescent="0.2">
      <c r="A119" s="165"/>
      <c r="B119" s="130"/>
      <c r="C119" s="166"/>
      <c r="D119" s="147"/>
      <c r="E119" s="147"/>
      <c r="F119" s="20"/>
      <c r="G119" s="20" t="s">
        <v>131</v>
      </c>
      <c r="H119" s="20" t="s">
        <v>287</v>
      </c>
      <c r="I119" s="20" t="s">
        <v>142</v>
      </c>
      <c r="J119" s="20">
        <v>600</v>
      </c>
      <c r="K119" s="20">
        <v>10</v>
      </c>
      <c r="L119" s="15">
        <v>10</v>
      </c>
      <c r="M119" s="15" t="s">
        <v>202</v>
      </c>
    </row>
    <row r="120" spans="1:13" ht="45" customHeight="1" x14ac:dyDescent="0.2">
      <c r="A120" s="165"/>
      <c r="B120" s="130"/>
      <c r="C120" s="166"/>
      <c r="D120" s="147"/>
      <c r="E120" s="147"/>
      <c r="F120" s="20"/>
      <c r="G120" s="20" t="s">
        <v>131</v>
      </c>
      <c r="H120" s="20" t="s">
        <v>288</v>
      </c>
      <c r="I120" s="20" t="s">
        <v>142</v>
      </c>
      <c r="J120" s="20">
        <v>600</v>
      </c>
      <c r="K120" s="20">
        <v>10</v>
      </c>
      <c r="L120" s="15">
        <v>10</v>
      </c>
      <c r="M120" s="15" t="s">
        <v>202</v>
      </c>
    </row>
    <row r="121" spans="1:13" ht="45" customHeight="1" x14ac:dyDescent="0.2">
      <c r="A121" s="165"/>
      <c r="B121" s="131"/>
      <c r="C121" s="166"/>
      <c r="D121" s="147"/>
      <c r="E121" s="147"/>
      <c r="F121" s="20"/>
      <c r="G121" s="20" t="s">
        <v>131</v>
      </c>
      <c r="H121" s="20" t="s">
        <v>289</v>
      </c>
      <c r="I121" s="20" t="s">
        <v>116</v>
      </c>
      <c r="J121" s="20">
        <v>600</v>
      </c>
      <c r="K121" s="20">
        <v>10</v>
      </c>
      <c r="L121" s="15">
        <v>10</v>
      </c>
      <c r="M121" s="15" t="s">
        <v>202</v>
      </c>
    </row>
    <row r="122" spans="1:13" ht="13.5" customHeight="1" x14ac:dyDescent="0.2">
      <c r="A122" s="55" t="s">
        <v>290</v>
      </c>
      <c r="B122" s="44" t="s">
        <v>157</v>
      </c>
      <c r="C122" s="12">
        <v>160000</v>
      </c>
      <c r="D122" s="46" t="s">
        <v>23</v>
      </c>
      <c r="E122" s="13"/>
      <c r="F122" s="13"/>
      <c r="G122" s="13"/>
      <c r="H122" s="13"/>
      <c r="I122" s="13"/>
      <c r="J122" s="13"/>
      <c r="K122" s="13"/>
      <c r="L122" s="13"/>
      <c r="M122" s="13"/>
    </row>
    <row r="123" spans="1:13" ht="26.25" customHeight="1" x14ac:dyDescent="0.2">
      <c r="A123" s="165" t="s">
        <v>291</v>
      </c>
      <c r="B123" s="30"/>
      <c r="C123" s="145">
        <v>160010</v>
      </c>
      <c r="D123" s="147" t="s">
        <v>24</v>
      </c>
      <c r="E123" s="194" t="s">
        <v>292</v>
      </c>
      <c r="F123" s="20"/>
      <c r="G123" s="20" t="s">
        <v>131</v>
      </c>
      <c r="H123" s="20" t="s">
        <v>293</v>
      </c>
      <c r="I123" s="20" t="s">
        <v>294</v>
      </c>
      <c r="J123" s="20">
        <v>600</v>
      </c>
      <c r="K123" s="20">
        <v>10</v>
      </c>
      <c r="L123" s="20">
        <v>10</v>
      </c>
      <c r="M123" s="20" t="s">
        <v>107</v>
      </c>
    </row>
    <row r="124" spans="1:13" ht="29.25" customHeight="1" x14ac:dyDescent="0.2">
      <c r="A124" s="165"/>
      <c r="B124" s="31"/>
      <c r="C124" s="145"/>
      <c r="D124" s="147"/>
      <c r="E124" s="194"/>
      <c r="F124" s="20"/>
      <c r="G124" s="20" t="s">
        <v>131</v>
      </c>
      <c r="H124" s="20" t="s">
        <v>295</v>
      </c>
      <c r="I124" s="20" t="s">
        <v>142</v>
      </c>
      <c r="J124" s="20">
        <v>600</v>
      </c>
      <c r="K124" s="20">
        <v>10</v>
      </c>
      <c r="L124" s="20">
        <v>10</v>
      </c>
      <c r="M124" s="20" t="s">
        <v>107</v>
      </c>
    </row>
    <row r="125" spans="1:13" ht="26.25" customHeight="1" x14ac:dyDescent="0.2">
      <c r="A125" s="165"/>
      <c r="B125" s="31"/>
      <c r="C125" s="145"/>
      <c r="D125" s="147"/>
      <c r="E125" s="194"/>
      <c r="F125" s="20"/>
      <c r="G125" s="33" t="s">
        <v>131</v>
      </c>
      <c r="H125" s="20" t="s">
        <v>296</v>
      </c>
      <c r="I125" s="20" t="s">
        <v>142</v>
      </c>
      <c r="J125" s="20">
        <v>600</v>
      </c>
      <c r="K125" s="20">
        <v>10</v>
      </c>
      <c r="L125" s="20">
        <v>10</v>
      </c>
      <c r="M125" s="20" t="s">
        <v>107</v>
      </c>
    </row>
    <row r="126" spans="1:13" ht="25.5" customHeight="1" x14ac:dyDescent="0.2">
      <c r="A126" s="165"/>
      <c r="B126" s="31"/>
      <c r="C126" s="145"/>
      <c r="D126" s="147"/>
      <c r="E126" s="194"/>
      <c r="F126" s="20"/>
      <c r="G126" s="33" t="s">
        <v>131</v>
      </c>
      <c r="H126" s="20" t="s">
        <v>297</v>
      </c>
      <c r="I126" s="20" t="s">
        <v>142</v>
      </c>
      <c r="J126" s="20">
        <v>600</v>
      </c>
      <c r="K126" s="20">
        <v>10</v>
      </c>
      <c r="L126" s="20">
        <v>10</v>
      </c>
      <c r="M126" s="20" t="s">
        <v>107</v>
      </c>
    </row>
    <row r="127" spans="1:13" ht="30.75" customHeight="1" x14ac:dyDescent="0.2">
      <c r="A127" s="165"/>
      <c r="B127" s="31"/>
      <c r="C127" s="145"/>
      <c r="D127" s="147"/>
      <c r="E127" s="194"/>
      <c r="F127" s="20"/>
      <c r="G127" s="20" t="s">
        <v>131</v>
      </c>
      <c r="H127" s="20" t="s">
        <v>298</v>
      </c>
      <c r="I127" s="20" t="s">
        <v>116</v>
      </c>
      <c r="J127" s="20">
        <v>600</v>
      </c>
      <c r="K127" s="20">
        <v>10</v>
      </c>
      <c r="L127" s="20">
        <v>10</v>
      </c>
      <c r="M127" s="20" t="s">
        <v>107</v>
      </c>
    </row>
    <row r="128" spans="1:13" ht="30" customHeight="1" x14ac:dyDescent="0.2">
      <c r="A128" s="165" t="s">
        <v>299</v>
      </c>
      <c r="B128" s="30"/>
      <c r="C128" s="145">
        <v>160020</v>
      </c>
      <c r="D128" s="147" t="s">
        <v>300</v>
      </c>
      <c r="E128" s="147" t="s">
        <v>301</v>
      </c>
      <c r="F128" s="20"/>
      <c r="G128" s="20" t="s">
        <v>131</v>
      </c>
      <c r="H128" s="20" t="s">
        <v>302</v>
      </c>
      <c r="I128" s="20" t="s">
        <v>142</v>
      </c>
      <c r="J128" s="20">
        <v>600</v>
      </c>
      <c r="K128" s="20">
        <v>10</v>
      </c>
      <c r="L128" s="20">
        <v>10</v>
      </c>
      <c r="M128" s="15" t="s">
        <v>107</v>
      </c>
    </row>
    <row r="129" spans="1:13" ht="26.25" customHeight="1" x14ac:dyDescent="0.2">
      <c r="A129" s="165"/>
      <c r="B129" s="32"/>
      <c r="C129" s="145"/>
      <c r="D129" s="147"/>
      <c r="E129" s="147"/>
      <c r="F129" s="20"/>
      <c r="G129" s="20" t="s">
        <v>131</v>
      </c>
      <c r="H129" s="20" t="s">
        <v>303</v>
      </c>
      <c r="I129" s="20" t="s">
        <v>142</v>
      </c>
      <c r="J129" s="20">
        <v>600</v>
      </c>
      <c r="K129" s="20">
        <v>10</v>
      </c>
      <c r="L129" s="20">
        <v>10</v>
      </c>
      <c r="M129" s="15" t="s">
        <v>107</v>
      </c>
    </row>
    <row r="130" spans="1:13" ht="27" customHeight="1" x14ac:dyDescent="0.2">
      <c r="A130" s="165" t="s">
        <v>304</v>
      </c>
      <c r="B130" s="129"/>
      <c r="C130" s="145">
        <v>160030</v>
      </c>
      <c r="D130" s="147" t="s">
        <v>25</v>
      </c>
      <c r="E130" s="157" t="s">
        <v>305</v>
      </c>
      <c r="F130" s="20"/>
      <c r="G130" s="20" t="s">
        <v>131</v>
      </c>
      <c r="H130" s="20" t="s">
        <v>306</v>
      </c>
      <c r="I130" s="20" t="s">
        <v>142</v>
      </c>
      <c r="J130" s="20">
        <v>600</v>
      </c>
      <c r="K130" s="28" t="s">
        <v>307</v>
      </c>
      <c r="L130" s="28" t="s">
        <v>307</v>
      </c>
      <c r="M130" s="15" t="s">
        <v>107</v>
      </c>
    </row>
    <row r="131" spans="1:13" ht="28.5" customHeight="1" x14ac:dyDescent="0.2">
      <c r="A131" s="165"/>
      <c r="B131" s="130"/>
      <c r="C131" s="145"/>
      <c r="D131" s="147"/>
      <c r="E131" s="158"/>
      <c r="F131" s="20"/>
      <c r="G131" s="20" t="s">
        <v>131</v>
      </c>
      <c r="H131" s="20" t="s">
        <v>308</v>
      </c>
      <c r="I131" s="20" t="s">
        <v>116</v>
      </c>
      <c r="J131" s="20">
        <v>600</v>
      </c>
      <c r="K131" s="28" t="s">
        <v>307</v>
      </c>
      <c r="L131" s="28" t="s">
        <v>307</v>
      </c>
      <c r="M131" s="15" t="s">
        <v>107</v>
      </c>
    </row>
    <row r="132" spans="1:13" ht="14.25" customHeight="1" x14ac:dyDescent="0.2">
      <c r="A132" s="165"/>
      <c r="B132" s="130"/>
      <c r="C132" s="145"/>
      <c r="D132" s="147"/>
      <c r="E132" s="158"/>
      <c r="F132" s="20"/>
      <c r="G132" s="20" t="s">
        <v>131</v>
      </c>
      <c r="H132" s="20" t="s">
        <v>309</v>
      </c>
      <c r="I132" s="20" t="s">
        <v>140</v>
      </c>
      <c r="J132" s="20">
        <v>600</v>
      </c>
      <c r="K132" s="28" t="s">
        <v>307</v>
      </c>
      <c r="L132" s="28" t="s">
        <v>307</v>
      </c>
      <c r="M132" s="15" t="s">
        <v>107</v>
      </c>
    </row>
    <row r="133" spans="1:13" ht="37.5" customHeight="1" x14ac:dyDescent="0.2">
      <c r="A133" s="165"/>
      <c r="B133" s="130"/>
      <c r="C133" s="145"/>
      <c r="D133" s="147"/>
      <c r="E133" s="158"/>
      <c r="F133" s="20"/>
      <c r="G133" s="20" t="s">
        <v>131</v>
      </c>
      <c r="H133" s="20" t="s">
        <v>310</v>
      </c>
      <c r="I133" s="20" t="s">
        <v>142</v>
      </c>
      <c r="J133" s="20">
        <v>600</v>
      </c>
      <c r="K133" s="28" t="s">
        <v>307</v>
      </c>
      <c r="L133" s="28" t="s">
        <v>307</v>
      </c>
      <c r="M133" s="15" t="s">
        <v>107</v>
      </c>
    </row>
    <row r="134" spans="1:13" ht="13.5" customHeight="1" x14ac:dyDescent="0.2">
      <c r="A134" s="165"/>
      <c r="B134" s="130"/>
      <c r="C134" s="145"/>
      <c r="D134" s="147"/>
      <c r="E134" s="158"/>
      <c r="F134" s="20"/>
      <c r="G134" s="20" t="s">
        <v>131</v>
      </c>
      <c r="H134" s="20" t="s">
        <v>311</v>
      </c>
      <c r="I134" s="20" t="s">
        <v>236</v>
      </c>
      <c r="J134" s="20">
        <v>600</v>
      </c>
      <c r="K134" s="28" t="s">
        <v>307</v>
      </c>
      <c r="L134" s="28" t="s">
        <v>307</v>
      </c>
      <c r="M134" s="15" t="s">
        <v>107</v>
      </c>
    </row>
    <row r="135" spans="1:13" ht="26.25" customHeight="1" x14ac:dyDescent="0.2">
      <c r="A135" s="165"/>
      <c r="B135" s="130"/>
      <c r="C135" s="145"/>
      <c r="D135" s="147"/>
      <c r="E135" s="159"/>
      <c r="F135" s="20"/>
      <c r="G135" s="20" t="s">
        <v>131</v>
      </c>
      <c r="H135" s="20" t="s">
        <v>312</v>
      </c>
      <c r="I135" s="20" t="s">
        <v>236</v>
      </c>
      <c r="J135" s="20">
        <v>600</v>
      </c>
      <c r="K135" s="28" t="s">
        <v>307</v>
      </c>
      <c r="L135" s="28" t="s">
        <v>307</v>
      </c>
      <c r="M135" s="15" t="s">
        <v>107</v>
      </c>
    </row>
    <row r="136" spans="1:13" ht="56.25" customHeight="1" x14ac:dyDescent="0.2">
      <c r="A136" s="165"/>
      <c r="B136" s="130"/>
      <c r="C136" s="145"/>
      <c r="D136" s="147"/>
      <c r="E136" s="20" t="s">
        <v>313</v>
      </c>
      <c r="F136" s="20"/>
      <c r="G136" s="20" t="s">
        <v>131</v>
      </c>
      <c r="H136" s="20" t="s">
        <v>314</v>
      </c>
      <c r="I136" s="20" t="s">
        <v>142</v>
      </c>
      <c r="J136" s="20">
        <v>600</v>
      </c>
      <c r="K136" s="28" t="s">
        <v>307</v>
      </c>
      <c r="L136" s="28" t="s">
        <v>307</v>
      </c>
      <c r="M136" s="15" t="s">
        <v>107</v>
      </c>
    </row>
    <row r="137" spans="1:13" ht="55.5" customHeight="1" x14ac:dyDescent="0.2">
      <c r="A137" s="165"/>
      <c r="B137" s="131"/>
      <c r="C137" s="145"/>
      <c r="D137" s="147"/>
      <c r="E137" s="20" t="s">
        <v>315</v>
      </c>
      <c r="F137" s="20"/>
      <c r="G137" s="20" t="s">
        <v>131</v>
      </c>
      <c r="H137" s="20" t="s">
        <v>316</v>
      </c>
      <c r="I137" s="20" t="s">
        <v>142</v>
      </c>
      <c r="J137" s="20">
        <v>600</v>
      </c>
      <c r="K137" s="28" t="s">
        <v>307</v>
      </c>
      <c r="L137" s="28" t="s">
        <v>307</v>
      </c>
      <c r="M137" s="15" t="s">
        <v>107</v>
      </c>
    </row>
    <row r="138" spans="1:13" ht="54.75" customHeight="1" x14ac:dyDescent="0.2">
      <c r="A138" s="48" t="s">
        <v>317</v>
      </c>
      <c r="B138" s="50"/>
      <c r="C138" s="25">
        <v>160040</v>
      </c>
      <c r="D138" s="20" t="s">
        <v>318</v>
      </c>
      <c r="E138" s="20" t="s">
        <v>319</v>
      </c>
      <c r="F138" s="20"/>
      <c r="G138" s="20" t="s">
        <v>131</v>
      </c>
      <c r="H138" s="20" t="s">
        <v>320</v>
      </c>
      <c r="I138" s="20" t="s">
        <v>142</v>
      </c>
      <c r="J138" s="20">
        <v>600</v>
      </c>
      <c r="K138" s="20">
        <v>15</v>
      </c>
      <c r="L138" s="20">
        <v>15</v>
      </c>
      <c r="M138" s="15" t="s">
        <v>107</v>
      </c>
    </row>
    <row r="139" spans="1:13" ht="13.5" customHeight="1" x14ac:dyDescent="0.2">
      <c r="A139" s="165" t="s">
        <v>321</v>
      </c>
      <c r="B139" s="129"/>
      <c r="C139" s="145">
        <v>160050</v>
      </c>
      <c r="D139" s="147" t="s">
        <v>322</v>
      </c>
      <c r="E139" s="147" t="s">
        <v>323</v>
      </c>
      <c r="F139" s="20"/>
      <c r="G139" s="20" t="s">
        <v>131</v>
      </c>
      <c r="H139" s="20" t="s">
        <v>324</v>
      </c>
      <c r="I139" s="20" t="s">
        <v>142</v>
      </c>
      <c r="J139" s="20">
        <v>600</v>
      </c>
      <c r="K139" s="20">
        <v>10</v>
      </c>
      <c r="L139" s="20">
        <v>10</v>
      </c>
      <c r="M139" s="15" t="s">
        <v>107</v>
      </c>
    </row>
    <row r="140" spans="1:13" ht="13.5" customHeight="1" x14ac:dyDescent="0.2">
      <c r="A140" s="165"/>
      <c r="B140" s="131"/>
      <c r="C140" s="145"/>
      <c r="D140" s="147"/>
      <c r="E140" s="147"/>
      <c r="F140" s="20"/>
      <c r="G140" s="20" t="s">
        <v>131</v>
      </c>
      <c r="H140" s="20" t="s">
        <v>325</v>
      </c>
      <c r="I140" s="20" t="s">
        <v>142</v>
      </c>
      <c r="J140" s="20">
        <v>600</v>
      </c>
      <c r="K140" s="20">
        <v>10</v>
      </c>
      <c r="L140" s="20">
        <v>10</v>
      </c>
      <c r="M140" s="15" t="s">
        <v>107</v>
      </c>
    </row>
    <row r="141" spans="1:13" ht="13.5" customHeight="1" x14ac:dyDescent="0.2">
      <c r="A141" s="165" t="s">
        <v>326</v>
      </c>
      <c r="B141" s="129"/>
      <c r="C141" s="145">
        <v>160060</v>
      </c>
      <c r="D141" s="147" t="s">
        <v>327</v>
      </c>
      <c r="E141" s="147" t="s">
        <v>328</v>
      </c>
      <c r="F141" s="20"/>
      <c r="G141" s="20" t="s">
        <v>131</v>
      </c>
      <c r="H141" s="20" t="s">
        <v>329</v>
      </c>
      <c r="I141" s="20" t="s">
        <v>142</v>
      </c>
      <c r="J141" s="20">
        <v>600</v>
      </c>
      <c r="K141" s="20">
        <v>15</v>
      </c>
      <c r="L141" s="20">
        <v>15</v>
      </c>
      <c r="M141" s="15" t="s">
        <v>107</v>
      </c>
    </row>
    <row r="142" spans="1:13" ht="13.5" customHeight="1" x14ac:dyDescent="0.2">
      <c r="A142" s="165"/>
      <c r="B142" s="130"/>
      <c r="C142" s="145"/>
      <c r="D142" s="147"/>
      <c r="E142" s="147"/>
      <c r="F142" s="20"/>
      <c r="G142" s="20" t="s">
        <v>131</v>
      </c>
      <c r="H142" s="20" t="s">
        <v>330</v>
      </c>
      <c r="I142" s="20" t="s">
        <v>142</v>
      </c>
      <c r="J142" s="20">
        <v>600</v>
      </c>
      <c r="K142" s="20">
        <v>15</v>
      </c>
      <c r="L142" s="20">
        <v>15</v>
      </c>
      <c r="M142" s="15" t="s">
        <v>107</v>
      </c>
    </row>
    <row r="143" spans="1:13" ht="22.5" customHeight="1" x14ac:dyDescent="0.2">
      <c r="A143" s="165"/>
      <c r="B143" s="130"/>
      <c r="C143" s="145"/>
      <c r="D143" s="147"/>
      <c r="E143" s="147"/>
      <c r="F143" s="20"/>
      <c r="G143" s="20" t="s">
        <v>131</v>
      </c>
      <c r="H143" s="20" t="s">
        <v>331</v>
      </c>
      <c r="I143" s="20" t="s">
        <v>142</v>
      </c>
      <c r="J143" s="20">
        <v>600</v>
      </c>
      <c r="K143" s="20">
        <v>15</v>
      </c>
      <c r="L143" s="20">
        <v>15</v>
      </c>
      <c r="M143" s="15" t="s">
        <v>107</v>
      </c>
    </row>
    <row r="144" spans="1:13" ht="11.25" customHeight="1" x14ac:dyDescent="0.2">
      <c r="A144" s="165"/>
      <c r="B144" s="130"/>
      <c r="C144" s="145"/>
      <c r="D144" s="147"/>
      <c r="E144" s="147"/>
      <c r="F144" s="20"/>
      <c r="G144" s="20" t="s">
        <v>131</v>
      </c>
      <c r="H144" s="20" t="s">
        <v>332</v>
      </c>
      <c r="I144" s="20" t="s">
        <v>142</v>
      </c>
      <c r="J144" s="20">
        <v>600</v>
      </c>
      <c r="K144" s="20">
        <v>15</v>
      </c>
      <c r="L144" s="20">
        <v>15</v>
      </c>
      <c r="M144" s="15" t="s">
        <v>107</v>
      </c>
    </row>
    <row r="145" spans="1:13" ht="27" customHeight="1" x14ac:dyDescent="0.2">
      <c r="A145" s="165"/>
      <c r="B145" s="131"/>
      <c r="C145" s="145"/>
      <c r="D145" s="147"/>
      <c r="E145" s="147"/>
      <c r="F145" s="20"/>
      <c r="G145" s="20" t="s">
        <v>131</v>
      </c>
      <c r="H145" s="20" t="s">
        <v>333</v>
      </c>
      <c r="I145" s="20" t="s">
        <v>142</v>
      </c>
      <c r="J145" s="20">
        <v>600</v>
      </c>
      <c r="K145" s="20">
        <v>15</v>
      </c>
      <c r="L145" s="20">
        <v>15</v>
      </c>
      <c r="M145" s="15" t="s">
        <v>107</v>
      </c>
    </row>
    <row r="146" spans="1:13" ht="27" customHeight="1" x14ac:dyDescent="0.2">
      <c r="A146" s="126" t="s">
        <v>334</v>
      </c>
      <c r="B146" s="129"/>
      <c r="C146" s="132">
        <v>160070</v>
      </c>
      <c r="D146" s="157" t="s">
        <v>335</v>
      </c>
      <c r="E146" s="157" t="s">
        <v>336</v>
      </c>
      <c r="F146" s="20"/>
      <c r="G146" s="20" t="s">
        <v>131</v>
      </c>
      <c r="H146" s="20" t="s">
        <v>337</v>
      </c>
      <c r="I146" s="20" t="s">
        <v>116</v>
      </c>
      <c r="J146" s="20">
        <v>600</v>
      </c>
      <c r="K146" s="20">
        <v>10</v>
      </c>
      <c r="L146" s="20">
        <v>10</v>
      </c>
      <c r="M146" s="15" t="s">
        <v>107</v>
      </c>
    </row>
    <row r="147" spans="1:13" ht="27.75" customHeight="1" x14ac:dyDescent="0.2">
      <c r="A147" s="127"/>
      <c r="B147" s="130"/>
      <c r="C147" s="133"/>
      <c r="D147" s="158"/>
      <c r="E147" s="158"/>
      <c r="F147" s="20"/>
      <c r="G147" s="20" t="s">
        <v>131</v>
      </c>
      <c r="H147" s="20" t="s">
        <v>338</v>
      </c>
      <c r="I147" s="20" t="s">
        <v>116</v>
      </c>
      <c r="J147" s="20">
        <v>600</v>
      </c>
      <c r="K147" s="20">
        <v>10</v>
      </c>
      <c r="L147" s="20">
        <v>10</v>
      </c>
      <c r="M147" s="15" t="s">
        <v>107</v>
      </c>
    </row>
    <row r="148" spans="1:13" ht="27.75" customHeight="1" x14ac:dyDescent="0.2">
      <c r="A148" s="127"/>
      <c r="B148" s="130"/>
      <c r="C148" s="133"/>
      <c r="D148" s="158"/>
      <c r="E148" s="158"/>
      <c r="F148" s="20"/>
      <c r="G148" s="20" t="s">
        <v>131</v>
      </c>
      <c r="H148" s="20" t="s">
        <v>339</v>
      </c>
      <c r="I148" s="20" t="s">
        <v>116</v>
      </c>
      <c r="J148" s="20">
        <v>600</v>
      </c>
      <c r="K148" s="20">
        <v>10</v>
      </c>
      <c r="L148" s="20">
        <v>10</v>
      </c>
      <c r="M148" s="15" t="s">
        <v>107</v>
      </c>
    </row>
    <row r="149" spans="1:13" ht="55.5" customHeight="1" x14ac:dyDescent="0.2">
      <c r="A149" s="128"/>
      <c r="B149" s="131"/>
      <c r="C149" s="134"/>
      <c r="D149" s="159"/>
      <c r="E149" s="159"/>
      <c r="F149" s="20"/>
      <c r="G149" s="20" t="s">
        <v>131</v>
      </c>
      <c r="H149" s="20" t="s">
        <v>340</v>
      </c>
      <c r="I149" s="20" t="s">
        <v>116</v>
      </c>
      <c r="J149" s="20">
        <v>600</v>
      </c>
      <c r="K149" s="20">
        <v>10</v>
      </c>
      <c r="L149" s="20">
        <v>10</v>
      </c>
      <c r="M149" s="15" t="s">
        <v>107</v>
      </c>
    </row>
    <row r="150" spans="1:13" ht="13.5" customHeight="1" x14ac:dyDescent="0.2">
      <c r="A150" s="55" t="s">
        <v>341</v>
      </c>
      <c r="B150" s="44" t="s">
        <v>157</v>
      </c>
      <c r="C150" s="12">
        <v>170000</v>
      </c>
      <c r="D150" s="46" t="s">
        <v>26</v>
      </c>
      <c r="E150" s="13"/>
      <c r="F150" s="13"/>
      <c r="G150" s="13"/>
      <c r="H150" s="13"/>
      <c r="I150" s="13"/>
      <c r="J150" s="13"/>
      <c r="K150" s="13"/>
      <c r="L150" s="13"/>
      <c r="M150" s="13"/>
    </row>
    <row r="151" spans="1:13" ht="42" customHeight="1" x14ac:dyDescent="0.2">
      <c r="A151" s="180" t="s">
        <v>342</v>
      </c>
      <c r="B151" s="129"/>
      <c r="C151" s="149">
        <v>170010</v>
      </c>
      <c r="D151" s="147" t="s">
        <v>27</v>
      </c>
      <c r="E151" s="147" t="s">
        <v>343</v>
      </c>
      <c r="F151" s="20"/>
      <c r="G151" s="20" t="s">
        <v>131</v>
      </c>
      <c r="H151" s="20" t="s">
        <v>344</v>
      </c>
      <c r="I151" s="20" t="s">
        <v>345</v>
      </c>
      <c r="J151" s="20">
        <v>600</v>
      </c>
      <c r="K151" s="20">
        <v>8</v>
      </c>
      <c r="L151" s="20">
        <v>8</v>
      </c>
      <c r="M151" s="20" t="s">
        <v>344</v>
      </c>
    </row>
    <row r="152" spans="1:13" ht="45.75" customHeight="1" x14ac:dyDescent="0.2">
      <c r="A152" s="180"/>
      <c r="B152" s="130"/>
      <c r="C152" s="149"/>
      <c r="D152" s="147"/>
      <c r="E152" s="147"/>
      <c r="F152" s="20"/>
      <c r="G152" s="20" t="s">
        <v>131</v>
      </c>
      <c r="H152" s="20" t="s">
        <v>346</v>
      </c>
      <c r="I152" s="20" t="s">
        <v>142</v>
      </c>
      <c r="J152" s="20">
        <v>600</v>
      </c>
      <c r="K152" s="20">
        <v>8</v>
      </c>
      <c r="L152" s="20">
        <v>8</v>
      </c>
      <c r="M152" s="20" t="s">
        <v>344</v>
      </c>
    </row>
    <row r="153" spans="1:13" ht="44.25" customHeight="1" x14ac:dyDescent="0.2">
      <c r="A153" s="180"/>
      <c r="B153" s="130"/>
      <c r="C153" s="149"/>
      <c r="D153" s="147"/>
      <c r="E153" s="147"/>
      <c r="F153" s="20"/>
      <c r="G153" s="20" t="s">
        <v>347</v>
      </c>
      <c r="H153" s="36" t="s">
        <v>348</v>
      </c>
      <c r="I153" s="20" t="s">
        <v>142</v>
      </c>
      <c r="J153" s="20">
        <v>0</v>
      </c>
      <c r="K153" s="20">
        <v>8</v>
      </c>
      <c r="L153" s="20">
        <v>8</v>
      </c>
      <c r="M153" s="20" t="s">
        <v>344</v>
      </c>
    </row>
    <row r="154" spans="1:13" ht="54" x14ac:dyDescent="0.2">
      <c r="A154" s="180"/>
      <c r="B154" s="130"/>
      <c r="C154" s="149"/>
      <c r="D154" s="147"/>
      <c r="E154" s="147"/>
      <c r="F154" s="20"/>
      <c r="G154" s="20" t="s">
        <v>347</v>
      </c>
      <c r="H154" s="20" t="s">
        <v>349</v>
      </c>
      <c r="I154" s="20" t="s">
        <v>142</v>
      </c>
      <c r="J154" s="20">
        <v>600</v>
      </c>
      <c r="K154" s="20">
        <v>8</v>
      </c>
      <c r="L154" s="20">
        <v>8</v>
      </c>
      <c r="M154" s="20" t="s">
        <v>344</v>
      </c>
    </row>
    <row r="155" spans="1:13" ht="42" customHeight="1" x14ac:dyDescent="0.2">
      <c r="A155" s="180"/>
      <c r="B155" s="131"/>
      <c r="C155" s="149"/>
      <c r="D155" s="147"/>
      <c r="E155" s="147"/>
      <c r="F155" s="20"/>
      <c r="G155" s="20" t="s">
        <v>347</v>
      </c>
      <c r="H155" s="20" t="s">
        <v>350</v>
      </c>
      <c r="I155" s="20" t="s">
        <v>142</v>
      </c>
      <c r="J155" s="20">
        <v>600</v>
      </c>
      <c r="K155" s="20">
        <v>8</v>
      </c>
      <c r="L155" s="20">
        <v>8</v>
      </c>
      <c r="M155" s="20" t="s">
        <v>344</v>
      </c>
    </row>
    <row r="156" spans="1:13" ht="13.5" customHeight="1" x14ac:dyDescent="0.2">
      <c r="A156" s="126" t="s">
        <v>351</v>
      </c>
      <c r="B156" s="129"/>
      <c r="C156" s="196">
        <v>170020</v>
      </c>
      <c r="D156" s="177" t="s">
        <v>28</v>
      </c>
      <c r="E156" s="157" t="s">
        <v>352</v>
      </c>
      <c r="F156" s="20"/>
      <c r="G156" s="20" t="s">
        <v>131</v>
      </c>
      <c r="H156" s="20" t="s">
        <v>353</v>
      </c>
      <c r="I156" s="20" t="s">
        <v>116</v>
      </c>
      <c r="J156" s="20">
        <v>600</v>
      </c>
      <c r="K156" s="20">
        <v>5</v>
      </c>
      <c r="L156" s="11">
        <v>5</v>
      </c>
      <c r="M156" s="11" t="s">
        <v>107</v>
      </c>
    </row>
    <row r="157" spans="1:13" ht="13.5" customHeight="1" x14ac:dyDescent="0.2">
      <c r="A157" s="127"/>
      <c r="B157" s="130"/>
      <c r="C157" s="197"/>
      <c r="D157" s="199"/>
      <c r="E157" s="158"/>
      <c r="F157" s="20"/>
      <c r="G157" s="20" t="s">
        <v>131</v>
      </c>
      <c r="H157" s="20" t="s">
        <v>354</v>
      </c>
      <c r="I157" s="20" t="s">
        <v>116</v>
      </c>
      <c r="J157" s="20">
        <v>600</v>
      </c>
      <c r="K157" s="20">
        <v>5</v>
      </c>
      <c r="L157" s="11">
        <v>5</v>
      </c>
      <c r="M157" s="11" t="s">
        <v>107</v>
      </c>
    </row>
    <row r="158" spans="1:13" ht="38.25" customHeight="1" x14ac:dyDescent="0.2">
      <c r="A158" s="127"/>
      <c r="B158" s="130"/>
      <c r="C158" s="197"/>
      <c r="D158" s="199"/>
      <c r="E158" s="158"/>
      <c r="F158" s="20"/>
      <c r="G158" s="20" t="s">
        <v>131</v>
      </c>
      <c r="H158" s="20" t="s">
        <v>355</v>
      </c>
      <c r="I158" s="20" t="s">
        <v>142</v>
      </c>
      <c r="J158" s="20">
        <v>600</v>
      </c>
      <c r="K158" s="20">
        <v>5</v>
      </c>
      <c r="L158" s="11">
        <v>5</v>
      </c>
      <c r="M158" s="11" t="s">
        <v>107</v>
      </c>
    </row>
    <row r="159" spans="1:13" ht="13.5" customHeight="1" x14ac:dyDescent="0.2">
      <c r="A159" s="127"/>
      <c r="B159" s="130"/>
      <c r="C159" s="197"/>
      <c r="D159" s="199"/>
      <c r="E159" s="158"/>
      <c r="F159" s="20"/>
      <c r="G159" s="20" t="s">
        <v>131</v>
      </c>
      <c r="H159" s="20" t="s">
        <v>356</v>
      </c>
      <c r="I159" s="20" t="s">
        <v>142</v>
      </c>
      <c r="J159" s="20">
        <v>600</v>
      </c>
      <c r="K159" s="20">
        <v>5</v>
      </c>
      <c r="L159" s="11">
        <v>5</v>
      </c>
      <c r="M159" s="11" t="s">
        <v>107</v>
      </c>
    </row>
    <row r="160" spans="1:13" ht="13.5" customHeight="1" x14ac:dyDescent="0.2">
      <c r="A160" s="127"/>
      <c r="B160" s="130"/>
      <c r="C160" s="197"/>
      <c r="D160" s="199"/>
      <c r="E160" s="158"/>
      <c r="F160" s="20"/>
      <c r="G160" s="20" t="s">
        <v>131</v>
      </c>
      <c r="H160" s="20" t="s">
        <v>357</v>
      </c>
      <c r="I160" s="20" t="s">
        <v>142</v>
      </c>
      <c r="J160" s="20">
        <v>600</v>
      </c>
      <c r="K160" s="20">
        <v>5</v>
      </c>
      <c r="L160" s="11">
        <v>5</v>
      </c>
      <c r="M160" s="11" t="s">
        <v>107</v>
      </c>
    </row>
    <row r="161" spans="1:13" ht="13.5" customHeight="1" x14ac:dyDescent="0.2">
      <c r="A161" s="127"/>
      <c r="B161" s="130"/>
      <c r="C161" s="197"/>
      <c r="D161" s="199"/>
      <c r="E161" s="158"/>
      <c r="F161" s="20"/>
      <c r="G161" s="20" t="s">
        <v>131</v>
      </c>
      <c r="H161" s="20" t="s">
        <v>358</v>
      </c>
      <c r="I161" s="20" t="s">
        <v>142</v>
      </c>
      <c r="J161" s="20">
        <v>600</v>
      </c>
      <c r="K161" s="20">
        <v>5</v>
      </c>
      <c r="L161" s="11">
        <v>5</v>
      </c>
      <c r="M161" s="11" t="s">
        <v>107</v>
      </c>
    </row>
    <row r="162" spans="1:13" ht="13.5" customHeight="1" x14ac:dyDescent="0.2">
      <c r="A162" s="127"/>
      <c r="B162" s="130"/>
      <c r="C162" s="197"/>
      <c r="D162" s="199"/>
      <c r="E162" s="158"/>
      <c r="F162" s="56"/>
      <c r="G162" s="20" t="s">
        <v>131</v>
      </c>
      <c r="H162" s="20" t="s">
        <v>359</v>
      </c>
      <c r="I162" s="20" t="s">
        <v>142</v>
      </c>
      <c r="J162" s="20">
        <v>600</v>
      </c>
      <c r="K162" s="20">
        <v>5</v>
      </c>
      <c r="L162" s="11">
        <v>5</v>
      </c>
      <c r="M162" s="11" t="s">
        <v>107</v>
      </c>
    </row>
    <row r="163" spans="1:13" ht="13.5" customHeight="1" x14ac:dyDescent="0.2">
      <c r="A163" s="127"/>
      <c r="B163" s="130"/>
      <c r="C163" s="197"/>
      <c r="D163" s="199"/>
      <c r="E163" s="158"/>
      <c r="F163" s="20"/>
      <c r="G163" s="20" t="s">
        <v>131</v>
      </c>
      <c r="H163" s="20" t="s">
        <v>360</v>
      </c>
      <c r="I163" s="20" t="s">
        <v>142</v>
      </c>
      <c r="J163" s="20">
        <v>600</v>
      </c>
      <c r="K163" s="20">
        <v>5</v>
      </c>
      <c r="L163" s="11">
        <v>5</v>
      </c>
      <c r="M163" s="11" t="s">
        <v>107</v>
      </c>
    </row>
    <row r="164" spans="1:13" ht="13.5" customHeight="1" x14ac:dyDescent="0.2">
      <c r="A164" s="127"/>
      <c r="B164" s="130"/>
      <c r="C164" s="197"/>
      <c r="D164" s="199"/>
      <c r="E164" s="158"/>
      <c r="F164" s="20"/>
      <c r="G164" s="20" t="s">
        <v>131</v>
      </c>
      <c r="H164" s="20" t="s">
        <v>361</v>
      </c>
      <c r="I164" s="20" t="s">
        <v>142</v>
      </c>
      <c r="J164" s="20">
        <v>600</v>
      </c>
      <c r="K164" s="20">
        <v>5</v>
      </c>
      <c r="L164" s="11">
        <v>5</v>
      </c>
      <c r="M164" s="11" t="s">
        <v>107</v>
      </c>
    </row>
    <row r="165" spans="1:13" ht="13.5" customHeight="1" x14ac:dyDescent="0.2">
      <c r="A165" s="127"/>
      <c r="B165" s="130"/>
      <c r="C165" s="197"/>
      <c r="D165" s="199"/>
      <c r="E165" s="158"/>
      <c r="F165" s="20"/>
      <c r="G165" s="20" t="s">
        <v>131</v>
      </c>
      <c r="H165" s="20" t="s">
        <v>362</v>
      </c>
      <c r="I165" s="20" t="s">
        <v>142</v>
      </c>
      <c r="J165" s="20">
        <v>600</v>
      </c>
      <c r="K165" s="20">
        <v>5</v>
      </c>
      <c r="L165" s="11">
        <v>5</v>
      </c>
      <c r="M165" s="11" t="s">
        <v>107</v>
      </c>
    </row>
    <row r="166" spans="1:13" ht="14.25" customHeight="1" x14ac:dyDescent="0.2">
      <c r="A166" s="127"/>
      <c r="B166" s="130"/>
      <c r="C166" s="197"/>
      <c r="D166" s="199"/>
      <c r="E166" s="158"/>
      <c r="F166" s="20"/>
      <c r="G166" s="20" t="s">
        <v>131</v>
      </c>
      <c r="H166" s="20" t="s">
        <v>363</v>
      </c>
      <c r="I166" s="20" t="s">
        <v>116</v>
      </c>
      <c r="J166" s="20">
        <v>600</v>
      </c>
      <c r="K166" s="20">
        <v>5</v>
      </c>
      <c r="L166" s="11">
        <v>5</v>
      </c>
      <c r="M166" s="11" t="s">
        <v>107</v>
      </c>
    </row>
    <row r="167" spans="1:13" ht="13.5" customHeight="1" x14ac:dyDescent="0.2">
      <c r="A167" s="127"/>
      <c r="B167" s="130"/>
      <c r="C167" s="197"/>
      <c r="D167" s="199"/>
      <c r="E167" s="158"/>
      <c r="F167" s="20"/>
      <c r="G167" s="20" t="s">
        <v>131</v>
      </c>
      <c r="H167" s="20" t="s">
        <v>364</v>
      </c>
      <c r="I167" s="20" t="s">
        <v>116</v>
      </c>
      <c r="J167" s="20">
        <v>600</v>
      </c>
      <c r="K167" s="20">
        <v>5</v>
      </c>
      <c r="L167" s="11">
        <v>5</v>
      </c>
      <c r="M167" s="11" t="s">
        <v>107</v>
      </c>
    </row>
    <row r="168" spans="1:13" ht="13.5" customHeight="1" x14ac:dyDescent="0.2">
      <c r="A168" s="127"/>
      <c r="B168" s="130"/>
      <c r="C168" s="197"/>
      <c r="D168" s="199"/>
      <c r="E168" s="158"/>
      <c r="F168" s="20"/>
      <c r="G168" s="20" t="s">
        <v>131</v>
      </c>
      <c r="H168" s="20" t="s">
        <v>365</v>
      </c>
      <c r="I168" s="20" t="s">
        <v>116</v>
      </c>
      <c r="J168" s="20">
        <v>600</v>
      </c>
      <c r="K168" s="20">
        <v>5</v>
      </c>
      <c r="L168" s="11">
        <v>5</v>
      </c>
      <c r="M168" s="11" t="s">
        <v>107</v>
      </c>
    </row>
    <row r="169" spans="1:13" ht="27" customHeight="1" x14ac:dyDescent="0.2">
      <c r="A169" s="127"/>
      <c r="B169" s="130"/>
      <c r="C169" s="197"/>
      <c r="D169" s="199"/>
      <c r="E169" s="158"/>
      <c r="F169" s="20"/>
      <c r="G169" s="20" t="s">
        <v>131</v>
      </c>
      <c r="H169" s="20" t="s">
        <v>366</v>
      </c>
      <c r="I169" s="20" t="s">
        <v>116</v>
      </c>
      <c r="J169" s="20">
        <v>600</v>
      </c>
      <c r="K169" s="20">
        <v>5</v>
      </c>
      <c r="L169" s="11">
        <v>5</v>
      </c>
      <c r="M169" s="11" t="s">
        <v>107</v>
      </c>
    </row>
    <row r="170" spans="1:13" ht="28.5" customHeight="1" x14ac:dyDescent="0.2">
      <c r="A170" s="127"/>
      <c r="B170" s="130"/>
      <c r="C170" s="197"/>
      <c r="D170" s="199"/>
      <c r="E170" s="158"/>
      <c r="F170" s="20"/>
      <c r="G170" s="20" t="s">
        <v>131</v>
      </c>
      <c r="H170" s="20" t="s">
        <v>367</v>
      </c>
      <c r="I170" s="20" t="s">
        <v>142</v>
      </c>
      <c r="J170" s="20">
        <v>600</v>
      </c>
      <c r="K170" s="20">
        <v>5</v>
      </c>
      <c r="L170" s="11">
        <v>5</v>
      </c>
      <c r="M170" s="11" t="s">
        <v>107</v>
      </c>
    </row>
    <row r="171" spans="1:13" ht="27" customHeight="1" x14ac:dyDescent="0.2">
      <c r="A171" s="127"/>
      <c r="B171" s="130"/>
      <c r="C171" s="197"/>
      <c r="D171" s="199"/>
      <c r="E171" s="158"/>
      <c r="F171" s="56"/>
      <c r="G171" s="20" t="s">
        <v>131</v>
      </c>
      <c r="H171" s="20" t="s">
        <v>368</v>
      </c>
      <c r="I171" s="20" t="s">
        <v>142</v>
      </c>
      <c r="J171" s="20">
        <v>600</v>
      </c>
      <c r="K171" s="20">
        <v>5</v>
      </c>
      <c r="L171" s="11">
        <v>5</v>
      </c>
      <c r="M171" s="11" t="s">
        <v>107</v>
      </c>
    </row>
    <row r="172" spans="1:13" ht="45.75" customHeight="1" x14ac:dyDescent="0.2">
      <c r="A172" s="127"/>
      <c r="B172" s="130"/>
      <c r="C172" s="197"/>
      <c r="D172" s="199"/>
      <c r="E172" s="158"/>
      <c r="F172" s="20"/>
      <c r="G172" s="20" t="s">
        <v>131</v>
      </c>
      <c r="H172" s="20" t="s">
        <v>369</v>
      </c>
      <c r="I172" s="20" t="s">
        <v>116</v>
      </c>
      <c r="J172" s="20">
        <v>600</v>
      </c>
      <c r="K172" s="20">
        <v>5</v>
      </c>
      <c r="L172" s="11">
        <v>5</v>
      </c>
      <c r="M172" s="11" t="s">
        <v>107</v>
      </c>
    </row>
    <row r="173" spans="1:13" ht="70.5" customHeight="1" x14ac:dyDescent="0.2">
      <c r="A173" s="127"/>
      <c r="B173" s="130"/>
      <c r="C173" s="197"/>
      <c r="D173" s="199"/>
      <c r="E173" s="158"/>
      <c r="F173" s="20"/>
      <c r="G173" s="20" t="s">
        <v>131</v>
      </c>
      <c r="H173" s="20" t="s">
        <v>370</v>
      </c>
      <c r="I173" s="20" t="s">
        <v>142</v>
      </c>
      <c r="J173" s="20">
        <v>600</v>
      </c>
      <c r="K173" s="20">
        <v>5</v>
      </c>
      <c r="L173" s="11">
        <v>5</v>
      </c>
      <c r="M173" s="11" t="s">
        <v>107</v>
      </c>
    </row>
    <row r="174" spans="1:13" ht="13.5" customHeight="1" x14ac:dyDescent="0.2">
      <c r="A174" s="127"/>
      <c r="B174" s="130"/>
      <c r="C174" s="197"/>
      <c r="D174" s="199"/>
      <c r="E174" s="158"/>
      <c r="F174" s="20"/>
      <c r="G174" s="20" t="s">
        <v>131</v>
      </c>
      <c r="H174" s="20" t="s">
        <v>371</v>
      </c>
      <c r="I174" s="20" t="s">
        <v>142</v>
      </c>
      <c r="J174" s="20">
        <v>600</v>
      </c>
      <c r="K174" s="20">
        <v>5</v>
      </c>
      <c r="L174" s="11">
        <v>5</v>
      </c>
      <c r="M174" s="11" t="s">
        <v>107</v>
      </c>
    </row>
    <row r="175" spans="1:13" ht="13.5" customHeight="1" x14ac:dyDescent="0.2">
      <c r="A175" s="127"/>
      <c r="B175" s="130"/>
      <c r="C175" s="197"/>
      <c r="D175" s="199"/>
      <c r="E175" s="158"/>
      <c r="F175" s="20"/>
      <c r="G175" s="20" t="s">
        <v>131</v>
      </c>
      <c r="H175" s="20" t="s">
        <v>372</v>
      </c>
      <c r="I175" s="20" t="s">
        <v>142</v>
      </c>
      <c r="J175" s="20">
        <v>600</v>
      </c>
      <c r="K175" s="20">
        <v>5</v>
      </c>
      <c r="L175" s="11">
        <v>5</v>
      </c>
      <c r="M175" s="11" t="s">
        <v>107</v>
      </c>
    </row>
    <row r="176" spans="1:13" ht="13.5" customHeight="1" x14ac:dyDescent="0.2">
      <c r="A176" s="127"/>
      <c r="B176" s="130"/>
      <c r="C176" s="197"/>
      <c r="D176" s="199"/>
      <c r="E176" s="158"/>
      <c r="F176" s="20"/>
      <c r="G176" s="20" t="s">
        <v>131</v>
      </c>
      <c r="H176" s="20" t="s">
        <v>373</v>
      </c>
      <c r="I176" s="20" t="s">
        <v>142</v>
      </c>
      <c r="J176" s="20">
        <v>600</v>
      </c>
      <c r="K176" s="20">
        <v>5</v>
      </c>
      <c r="L176" s="11">
        <v>5</v>
      </c>
      <c r="M176" s="11" t="s">
        <v>107</v>
      </c>
    </row>
    <row r="177" spans="1:13" ht="40.5" customHeight="1" x14ac:dyDescent="0.2">
      <c r="A177" s="127"/>
      <c r="B177" s="130"/>
      <c r="C177" s="197"/>
      <c r="D177" s="199"/>
      <c r="E177" s="158"/>
      <c r="F177" s="20"/>
      <c r="G177" s="20" t="s">
        <v>131</v>
      </c>
      <c r="H177" s="20" t="s">
        <v>374</v>
      </c>
      <c r="I177" s="20" t="s">
        <v>142</v>
      </c>
      <c r="J177" s="20">
        <v>600</v>
      </c>
      <c r="K177" s="20">
        <v>5</v>
      </c>
      <c r="L177" s="11">
        <v>5</v>
      </c>
      <c r="M177" s="11" t="s">
        <v>107</v>
      </c>
    </row>
    <row r="178" spans="1:13" ht="27" customHeight="1" x14ac:dyDescent="0.2">
      <c r="A178" s="127"/>
      <c r="B178" s="130"/>
      <c r="C178" s="197"/>
      <c r="D178" s="199"/>
      <c r="E178" s="158"/>
      <c r="F178" s="20"/>
      <c r="G178" s="20" t="s">
        <v>131</v>
      </c>
      <c r="H178" s="20" t="s">
        <v>375</v>
      </c>
      <c r="I178" s="20" t="s">
        <v>142</v>
      </c>
      <c r="J178" s="20">
        <v>600</v>
      </c>
      <c r="K178" s="20">
        <v>5</v>
      </c>
      <c r="L178" s="11">
        <v>5</v>
      </c>
      <c r="M178" s="11" t="s">
        <v>107</v>
      </c>
    </row>
    <row r="179" spans="1:13" ht="27.75" customHeight="1" x14ac:dyDescent="0.2">
      <c r="A179" s="127"/>
      <c r="B179" s="130"/>
      <c r="C179" s="197"/>
      <c r="D179" s="199"/>
      <c r="E179" s="158"/>
      <c r="F179" s="20"/>
      <c r="G179" s="20" t="s">
        <v>131</v>
      </c>
      <c r="H179" s="20" t="s">
        <v>376</v>
      </c>
      <c r="I179" s="20" t="s">
        <v>142</v>
      </c>
      <c r="J179" s="20">
        <v>600</v>
      </c>
      <c r="K179" s="20">
        <v>5</v>
      </c>
      <c r="L179" s="11">
        <v>5</v>
      </c>
      <c r="M179" s="15" t="s">
        <v>107</v>
      </c>
    </row>
    <row r="180" spans="1:13" ht="13.5" customHeight="1" x14ac:dyDescent="0.2">
      <c r="A180" s="127"/>
      <c r="B180" s="130"/>
      <c r="C180" s="197"/>
      <c r="D180" s="199"/>
      <c r="E180" s="158"/>
      <c r="F180" s="20"/>
      <c r="G180" s="20" t="s">
        <v>131</v>
      </c>
      <c r="H180" s="20" t="s">
        <v>377</v>
      </c>
      <c r="I180" s="20" t="s">
        <v>142</v>
      </c>
      <c r="J180" s="20">
        <v>600</v>
      </c>
      <c r="K180" s="20">
        <v>5</v>
      </c>
      <c r="L180" s="14">
        <v>5</v>
      </c>
      <c r="M180" s="20" t="s">
        <v>107</v>
      </c>
    </row>
    <row r="181" spans="1:13" ht="13.5" customHeight="1" x14ac:dyDescent="0.2">
      <c r="A181" s="128"/>
      <c r="B181" s="131"/>
      <c r="C181" s="198"/>
      <c r="D181" s="178"/>
      <c r="E181" s="159"/>
      <c r="F181" s="20"/>
      <c r="G181" s="20" t="s">
        <v>131</v>
      </c>
      <c r="H181" s="20" t="s">
        <v>378</v>
      </c>
      <c r="I181" s="20" t="s">
        <v>116</v>
      </c>
      <c r="J181" s="20">
        <v>600</v>
      </c>
      <c r="K181" s="20">
        <v>5</v>
      </c>
      <c r="L181" s="14">
        <v>5</v>
      </c>
      <c r="M181" s="20" t="s">
        <v>107</v>
      </c>
    </row>
    <row r="182" spans="1:13" ht="13.5" customHeight="1" x14ac:dyDescent="0.2">
      <c r="A182" s="44" t="s">
        <v>379</v>
      </c>
      <c r="B182" s="46" t="s">
        <v>380</v>
      </c>
      <c r="C182" s="12">
        <v>180000</v>
      </c>
      <c r="D182" s="46" t="s">
        <v>380</v>
      </c>
      <c r="E182" s="13"/>
      <c r="F182" s="13"/>
      <c r="G182" s="13"/>
      <c r="H182" s="13"/>
      <c r="I182" s="13"/>
      <c r="J182" s="13"/>
      <c r="K182" s="13"/>
      <c r="L182" s="13"/>
      <c r="M182" s="13"/>
    </row>
    <row r="183" spans="1:13" ht="47.25" customHeight="1" x14ac:dyDescent="0.2">
      <c r="A183" s="48" t="s">
        <v>381</v>
      </c>
      <c r="B183" s="129"/>
      <c r="C183" s="25">
        <v>180010</v>
      </c>
      <c r="D183" s="11" t="s">
        <v>382</v>
      </c>
      <c r="E183" s="11" t="s">
        <v>383</v>
      </c>
      <c r="F183" s="57"/>
      <c r="G183" s="11" t="s">
        <v>347</v>
      </c>
      <c r="H183" s="11" t="s">
        <v>384</v>
      </c>
      <c r="I183" s="11" t="s">
        <v>385</v>
      </c>
      <c r="J183" s="11">
        <v>600</v>
      </c>
      <c r="K183" s="11" t="s">
        <v>386</v>
      </c>
      <c r="L183" s="11" t="s">
        <v>386</v>
      </c>
      <c r="M183" s="11" t="s">
        <v>107</v>
      </c>
    </row>
    <row r="184" spans="1:13" ht="27.75" customHeight="1" x14ac:dyDescent="0.2">
      <c r="A184" s="165" t="s">
        <v>387</v>
      </c>
      <c r="B184" s="130"/>
      <c r="C184" s="145">
        <v>180020</v>
      </c>
      <c r="D184" s="146" t="s">
        <v>388</v>
      </c>
      <c r="E184" s="146" t="s">
        <v>389</v>
      </c>
      <c r="F184" s="57"/>
      <c r="G184" s="11" t="s">
        <v>347</v>
      </c>
      <c r="H184" s="11" t="s">
        <v>390</v>
      </c>
      <c r="I184" s="11" t="s">
        <v>385</v>
      </c>
      <c r="J184" s="11">
        <v>600</v>
      </c>
      <c r="K184" s="11" t="s">
        <v>391</v>
      </c>
      <c r="L184" s="11" t="s">
        <v>391</v>
      </c>
      <c r="M184" s="11" t="s">
        <v>107</v>
      </c>
    </row>
    <row r="185" spans="1:13" ht="25.5" customHeight="1" x14ac:dyDescent="0.2">
      <c r="A185" s="165"/>
      <c r="B185" s="130"/>
      <c r="C185" s="145"/>
      <c r="D185" s="146"/>
      <c r="E185" s="146"/>
      <c r="F185" s="57"/>
      <c r="G185" s="11" t="s">
        <v>347</v>
      </c>
      <c r="H185" s="11" t="s">
        <v>392</v>
      </c>
      <c r="I185" s="11" t="s">
        <v>385</v>
      </c>
      <c r="J185" s="11">
        <v>600</v>
      </c>
      <c r="K185" s="11" t="s">
        <v>391</v>
      </c>
      <c r="L185" s="11" t="s">
        <v>391</v>
      </c>
      <c r="M185" s="11" t="s">
        <v>107</v>
      </c>
    </row>
    <row r="186" spans="1:13" ht="30.75" customHeight="1" x14ac:dyDescent="0.2">
      <c r="A186" s="165"/>
      <c r="B186" s="131"/>
      <c r="C186" s="145"/>
      <c r="D186" s="146"/>
      <c r="E186" s="146"/>
      <c r="F186" s="57"/>
      <c r="G186" s="11" t="s">
        <v>347</v>
      </c>
      <c r="H186" s="11" t="s">
        <v>393</v>
      </c>
      <c r="I186" s="11" t="s">
        <v>385</v>
      </c>
      <c r="J186" s="11">
        <v>600</v>
      </c>
      <c r="K186" s="11" t="s">
        <v>391</v>
      </c>
      <c r="L186" s="11" t="s">
        <v>391</v>
      </c>
      <c r="M186" s="11" t="s">
        <v>107</v>
      </c>
    </row>
    <row r="187" spans="1:13" ht="27" customHeight="1" x14ac:dyDescent="0.2">
      <c r="A187" s="44" t="s">
        <v>394</v>
      </c>
      <c r="B187" s="44" t="s">
        <v>395</v>
      </c>
      <c r="C187" s="12">
        <v>190000</v>
      </c>
      <c r="D187" s="46" t="s">
        <v>29</v>
      </c>
      <c r="E187" s="13"/>
      <c r="F187" s="13"/>
      <c r="G187" s="13"/>
      <c r="H187" s="13"/>
      <c r="I187" s="13"/>
      <c r="J187" s="13"/>
      <c r="K187" s="13"/>
      <c r="L187" s="13"/>
      <c r="M187" s="13"/>
    </row>
    <row r="188" spans="1:13" ht="27" customHeight="1" x14ac:dyDescent="0.2">
      <c r="A188" s="148" t="s">
        <v>396</v>
      </c>
      <c r="B188" s="150"/>
      <c r="C188" s="149">
        <v>190010</v>
      </c>
      <c r="D188" s="147" t="s">
        <v>397</v>
      </c>
      <c r="E188" s="147"/>
      <c r="F188" s="20"/>
      <c r="G188" s="20" t="s">
        <v>131</v>
      </c>
      <c r="H188" s="20" t="s">
        <v>398</v>
      </c>
      <c r="I188" s="20" t="s">
        <v>399</v>
      </c>
      <c r="J188" s="20">
        <v>600</v>
      </c>
      <c r="K188" s="20">
        <v>4</v>
      </c>
      <c r="L188" s="20">
        <v>4</v>
      </c>
      <c r="M188" s="15" t="s">
        <v>400</v>
      </c>
    </row>
    <row r="189" spans="1:13" ht="27" customHeight="1" x14ac:dyDescent="0.2">
      <c r="A189" s="148"/>
      <c r="B189" s="151"/>
      <c r="C189" s="149"/>
      <c r="D189" s="147"/>
      <c r="E189" s="147"/>
      <c r="F189" s="15"/>
      <c r="G189" s="20" t="s">
        <v>131</v>
      </c>
      <c r="H189" s="20" t="s">
        <v>401</v>
      </c>
      <c r="I189" s="15" t="s">
        <v>402</v>
      </c>
      <c r="J189" s="15">
        <v>600</v>
      </c>
      <c r="K189" s="15">
        <v>4</v>
      </c>
      <c r="L189" s="15">
        <v>4</v>
      </c>
      <c r="M189" s="15" t="s">
        <v>400</v>
      </c>
    </row>
    <row r="190" spans="1:13" ht="26.25" customHeight="1" x14ac:dyDescent="0.2">
      <c r="A190" s="148"/>
      <c r="B190" s="151"/>
      <c r="C190" s="149"/>
      <c r="D190" s="147"/>
      <c r="E190" s="147"/>
      <c r="F190" s="15"/>
      <c r="G190" s="20" t="s">
        <v>131</v>
      </c>
      <c r="H190" s="20" t="s">
        <v>403</v>
      </c>
      <c r="I190" s="15" t="s">
        <v>402</v>
      </c>
      <c r="J190" s="15">
        <v>600</v>
      </c>
      <c r="K190" s="15">
        <v>4</v>
      </c>
      <c r="L190" s="15">
        <v>4</v>
      </c>
      <c r="M190" s="15" t="s">
        <v>400</v>
      </c>
    </row>
    <row r="191" spans="1:13" ht="26.25" customHeight="1" x14ac:dyDescent="0.2">
      <c r="A191" s="148"/>
      <c r="B191" s="151"/>
      <c r="C191" s="149"/>
      <c r="D191" s="147"/>
      <c r="E191" s="147"/>
      <c r="F191" s="15"/>
      <c r="G191" s="20" t="s">
        <v>131</v>
      </c>
      <c r="H191" s="20" t="s">
        <v>404</v>
      </c>
      <c r="I191" s="15" t="s">
        <v>402</v>
      </c>
      <c r="J191" s="15">
        <v>600</v>
      </c>
      <c r="K191" s="15">
        <v>4</v>
      </c>
      <c r="L191" s="15">
        <v>4</v>
      </c>
      <c r="M191" s="15" t="s">
        <v>400</v>
      </c>
    </row>
    <row r="192" spans="1:13" ht="27.75" customHeight="1" x14ac:dyDescent="0.2">
      <c r="A192" s="148"/>
      <c r="B192" s="151"/>
      <c r="C192" s="149"/>
      <c r="D192" s="147"/>
      <c r="E192" s="147"/>
      <c r="F192" s="15"/>
      <c r="G192" s="20" t="s">
        <v>131</v>
      </c>
      <c r="H192" s="20" t="s">
        <v>405</v>
      </c>
      <c r="I192" s="15" t="s">
        <v>406</v>
      </c>
      <c r="J192" s="15">
        <v>600</v>
      </c>
      <c r="K192" s="15">
        <v>4</v>
      </c>
      <c r="L192" s="34">
        <v>4</v>
      </c>
      <c r="M192" s="15" t="s">
        <v>400</v>
      </c>
    </row>
    <row r="193" spans="1:13" ht="24.75" customHeight="1" x14ac:dyDescent="0.2">
      <c r="A193" s="148"/>
      <c r="B193" s="152"/>
      <c r="C193" s="149"/>
      <c r="D193" s="147"/>
      <c r="E193" s="147"/>
      <c r="F193" s="21"/>
      <c r="G193" s="20" t="s">
        <v>131</v>
      </c>
      <c r="H193" s="20" t="s">
        <v>407</v>
      </c>
      <c r="I193" s="15" t="s">
        <v>408</v>
      </c>
      <c r="J193" s="21">
        <v>600</v>
      </c>
      <c r="K193" s="15">
        <v>4</v>
      </c>
      <c r="L193" s="21">
        <v>4</v>
      </c>
      <c r="M193" s="15" t="s">
        <v>400</v>
      </c>
    </row>
    <row r="194" spans="1:13" ht="27.75" customHeight="1" x14ac:dyDescent="0.2">
      <c r="A194" s="148" t="s">
        <v>409</v>
      </c>
      <c r="B194" s="150"/>
      <c r="C194" s="195">
        <v>190020</v>
      </c>
      <c r="D194" s="147" t="s">
        <v>410</v>
      </c>
      <c r="E194" s="147"/>
      <c r="F194" s="20"/>
      <c r="G194" s="20" t="s">
        <v>131</v>
      </c>
      <c r="H194" s="20" t="s">
        <v>411</v>
      </c>
      <c r="I194" s="15" t="s">
        <v>138</v>
      </c>
      <c r="J194" s="15">
        <v>1000</v>
      </c>
      <c r="K194" s="15">
        <v>3</v>
      </c>
      <c r="L194" s="15">
        <v>3</v>
      </c>
      <c r="M194" s="15" t="s">
        <v>107</v>
      </c>
    </row>
    <row r="195" spans="1:13" ht="26.25" customHeight="1" x14ac:dyDescent="0.2">
      <c r="A195" s="148"/>
      <c r="B195" s="151"/>
      <c r="C195" s="195"/>
      <c r="D195" s="147"/>
      <c r="E195" s="147"/>
      <c r="F195" s="20"/>
      <c r="G195" s="20" t="s">
        <v>131</v>
      </c>
      <c r="H195" s="20" t="s">
        <v>412</v>
      </c>
      <c r="I195" s="15" t="s">
        <v>121</v>
      </c>
      <c r="J195" s="15">
        <v>1000</v>
      </c>
      <c r="K195" s="15">
        <v>3</v>
      </c>
      <c r="L195" s="15">
        <v>3</v>
      </c>
      <c r="M195" s="15" t="s">
        <v>107</v>
      </c>
    </row>
    <row r="196" spans="1:13" ht="28.5" customHeight="1" x14ac:dyDescent="0.2">
      <c r="A196" s="148"/>
      <c r="B196" s="151"/>
      <c r="C196" s="195"/>
      <c r="D196" s="147"/>
      <c r="E196" s="147"/>
      <c r="F196" s="20"/>
      <c r="G196" s="20" t="s">
        <v>131</v>
      </c>
      <c r="H196" s="20" t="s">
        <v>413</v>
      </c>
      <c r="I196" s="15" t="s">
        <v>408</v>
      </c>
      <c r="J196" s="15">
        <v>1000</v>
      </c>
      <c r="K196" s="20">
        <v>3</v>
      </c>
      <c r="L196" s="20">
        <v>3</v>
      </c>
      <c r="M196" s="15" t="s">
        <v>107</v>
      </c>
    </row>
    <row r="197" spans="1:13" ht="27" customHeight="1" x14ac:dyDescent="0.2">
      <c r="A197" s="148"/>
      <c r="B197" s="152"/>
      <c r="C197" s="195"/>
      <c r="D197" s="147"/>
      <c r="E197" s="147"/>
      <c r="F197" s="20"/>
      <c r="G197" s="20" t="s">
        <v>131</v>
      </c>
      <c r="H197" s="20" t="s">
        <v>414</v>
      </c>
      <c r="I197" s="15" t="s">
        <v>408</v>
      </c>
      <c r="J197" s="15">
        <v>1000</v>
      </c>
      <c r="K197" s="15">
        <v>3</v>
      </c>
      <c r="L197" s="15">
        <v>3</v>
      </c>
      <c r="M197" s="15" t="s">
        <v>107</v>
      </c>
    </row>
    <row r="198" spans="1:13" ht="13.5" customHeight="1" x14ac:dyDescent="0.2">
      <c r="A198" s="148" t="s">
        <v>415</v>
      </c>
      <c r="B198" s="150"/>
      <c r="C198" s="149">
        <v>190030</v>
      </c>
      <c r="D198" s="163" t="s">
        <v>416</v>
      </c>
      <c r="E198" s="168"/>
      <c r="F198" s="15"/>
      <c r="G198" s="20" t="s">
        <v>131</v>
      </c>
      <c r="H198" s="36" t="s">
        <v>417</v>
      </c>
      <c r="I198" s="15" t="s">
        <v>418</v>
      </c>
      <c r="J198" s="15">
        <v>1000</v>
      </c>
      <c r="K198" s="15">
        <v>5</v>
      </c>
      <c r="L198" s="15">
        <v>5</v>
      </c>
      <c r="M198" s="15" t="s">
        <v>107</v>
      </c>
    </row>
    <row r="199" spans="1:13" ht="13.5" customHeight="1" x14ac:dyDescent="0.2">
      <c r="A199" s="148"/>
      <c r="B199" s="151"/>
      <c r="C199" s="149"/>
      <c r="D199" s="163"/>
      <c r="E199" s="168"/>
      <c r="F199" s="15"/>
      <c r="G199" s="20" t="s">
        <v>131</v>
      </c>
      <c r="H199" s="36" t="s">
        <v>419</v>
      </c>
      <c r="I199" s="15" t="s">
        <v>418</v>
      </c>
      <c r="J199" s="15">
        <v>1000</v>
      </c>
      <c r="K199" s="15">
        <v>5</v>
      </c>
      <c r="L199" s="15">
        <v>5</v>
      </c>
      <c r="M199" s="15" t="s">
        <v>107</v>
      </c>
    </row>
    <row r="200" spans="1:13" ht="19.5" customHeight="1" x14ac:dyDescent="0.2">
      <c r="A200" s="148"/>
      <c r="B200" s="151"/>
      <c r="C200" s="149"/>
      <c r="D200" s="163"/>
      <c r="E200" s="168"/>
      <c r="F200" s="15"/>
      <c r="G200" s="20" t="s">
        <v>131</v>
      </c>
      <c r="H200" s="36" t="s">
        <v>420</v>
      </c>
      <c r="I200" s="15" t="s">
        <v>418</v>
      </c>
      <c r="J200" s="15">
        <v>1000</v>
      </c>
      <c r="K200" s="15">
        <v>5</v>
      </c>
      <c r="L200" s="15">
        <v>5</v>
      </c>
      <c r="M200" s="15" t="s">
        <v>107</v>
      </c>
    </row>
    <row r="201" spans="1:13" ht="13.5" customHeight="1" x14ac:dyDescent="0.2">
      <c r="A201" s="148"/>
      <c r="B201" s="151"/>
      <c r="C201" s="149"/>
      <c r="D201" s="163"/>
      <c r="E201" s="168"/>
      <c r="F201" s="15"/>
      <c r="G201" s="20" t="s">
        <v>131</v>
      </c>
      <c r="H201" s="36" t="s">
        <v>421</v>
      </c>
      <c r="I201" s="15" t="s">
        <v>418</v>
      </c>
      <c r="J201" s="15">
        <v>1000</v>
      </c>
      <c r="K201" s="15">
        <v>5</v>
      </c>
      <c r="L201" s="15">
        <v>5</v>
      </c>
      <c r="M201" s="15" t="s">
        <v>107</v>
      </c>
    </row>
    <row r="202" spans="1:13" ht="13.5" customHeight="1" x14ac:dyDescent="0.2">
      <c r="A202" s="148"/>
      <c r="B202" s="151"/>
      <c r="C202" s="149"/>
      <c r="D202" s="163"/>
      <c r="E202" s="168"/>
      <c r="F202" s="15"/>
      <c r="G202" s="20" t="s">
        <v>131</v>
      </c>
      <c r="H202" s="36" t="s">
        <v>422</v>
      </c>
      <c r="I202" s="15" t="s">
        <v>418</v>
      </c>
      <c r="J202" s="15">
        <v>1000</v>
      </c>
      <c r="K202" s="15">
        <v>5</v>
      </c>
      <c r="L202" s="15">
        <v>5</v>
      </c>
      <c r="M202" s="15" t="s">
        <v>107</v>
      </c>
    </row>
    <row r="203" spans="1:13" ht="41.25" customHeight="1" x14ac:dyDescent="0.2">
      <c r="A203" s="148"/>
      <c r="B203" s="151"/>
      <c r="C203" s="149"/>
      <c r="D203" s="163"/>
      <c r="E203" s="168"/>
      <c r="F203" s="15"/>
      <c r="G203" s="20" t="s">
        <v>131</v>
      </c>
      <c r="H203" s="20" t="s">
        <v>423</v>
      </c>
      <c r="I203" s="15" t="s">
        <v>418</v>
      </c>
      <c r="J203" s="15">
        <v>1000</v>
      </c>
      <c r="K203" s="15">
        <v>5</v>
      </c>
      <c r="L203" s="15">
        <v>5</v>
      </c>
      <c r="M203" s="15" t="s">
        <v>107</v>
      </c>
    </row>
    <row r="204" spans="1:13" ht="13.5" customHeight="1" x14ac:dyDescent="0.2">
      <c r="A204" s="148"/>
      <c r="B204" s="151"/>
      <c r="C204" s="149"/>
      <c r="D204" s="163"/>
      <c r="E204" s="168"/>
      <c r="F204" s="15"/>
      <c r="G204" s="20" t="s">
        <v>131</v>
      </c>
      <c r="H204" s="15" t="s">
        <v>424</v>
      </c>
      <c r="I204" s="15" t="s">
        <v>425</v>
      </c>
      <c r="J204" s="15">
        <v>1000</v>
      </c>
      <c r="K204" s="15">
        <v>5</v>
      </c>
      <c r="L204" s="15">
        <v>5</v>
      </c>
      <c r="M204" s="15" t="s">
        <v>107</v>
      </c>
    </row>
    <row r="205" spans="1:13" ht="13.5" customHeight="1" x14ac:dyDescent="0.2">
      <c r="A205" s="148"/>
      <c r="B205" s="152"/>
      <c r="C205" s="149"/>
      <c r="D205" s="163"/>
      <c r="E205" s="168"/>
      <c r="F205" s="15"/>
      <c r="G205" s="20" t="s">
        <v>131</v>
      </c>
      <c r="H205" s="36" t="s">
        <v>426</v>
      </c>
      <c r="I205" s="15" t="s">
        <v>425</v>
      </c>
      <c r="J205" s="15">
        <v>1000</v>
      </c>
      <c r="K205" s="15">
        <v>5</v>
      </c>
      <c r="L205" s="15">
        <v>5</v>
      </c>
      <c r="M205" s="15" t="s">
        <v>107</v>
      </c>
    </row>
    <row r="206" spans="1:13" ht="27" x14ac:dyDescent="0.2">
      <c r="A206" s="126" t="s">
        <v>427</v>
      </c>
      <c r="B206" s="129"/>
      <c r="C206" s="166">
        <v>190040</v>
      </c>
      <c r="D206" s="168" t="s">
        <v>57</v>
      </c>
      <c r="E206" s="168"/>
      <c r="F206" s="15"/>
      <c r="G206" s="14" t="s">
        <v>131</v>
      </c>
      <c r="H206" s="49" t="s">
        <v>428</v>
      </c>
      <c r="I206" s="15" t="s">
        <v>429</v>
      </c>
      <c r="J206" s="15">
        <v>600</v>
      </c>
      <c r="K206" s="35" t="s">
        <v>430</v>
      </c>
      <c r="L206" s="35" t="s">
        <v>430</v>
      </c>
      <c r="M206" s="15" t="s">
        <v>400</v>
      </c>
    </row>
    <row r="207" spans="1:13" ht="27" customHeight="1" x14ac:dyDescent="0.2">
      <c r="A207" s="127"/>
      <c r="B207" s="130"/>
      <c r="C207" s="166"/>
      <c r="D207" s="168"/>
      <c r="E207" s="168"/>
      <c r="F207" s="15"/>
      <c r="G207" s="14" t="s">
        <v>131</v>
      </c>
      <c r="H207" s="49" t="s">
        <v>431</v>
      </c>
      <c r="I207" s="15" t="s">
        <v>121</v>
      </c>
      <c r="J207" s="15">
        <v>600</v>
      </c>
      <c r="K207" s="35" t="s">
        <v>430</v>
      </c>
      <c r="L207" s="35" t="s">
        <v>430</v>
      </c>
      <c r="M207" s="15" t="s">
        <v>400</v>
      </c>
    </row>
    <row r="208" spans="1:13" ht="27" customHeight="1" x14ac:dyDescent="0.2">
      <c r="A208" s="127"/>
      <c r="B208" s="130"/>
      <c r="C208" s="166"/>
      <c r="D208" s="168"/>
      <c r="E208" s="168"/>
      <c r="F208" s="15"/>
      <c r="G208" s="14" t="s">
        <v>131</v>
      </c>
      <c r="H208" s="49" t="s">
        <v>432</v>
      </c>
      <c r="I208" s="15" t="s">
        <v>121</v>
      </c>
      <c r="J208" s="15">
        <v>600</v>
      </c>
      <c r="K208" s="35" t="s">
        <v>430</v>
      </c>
      <c r="L208" s="35" t="s">
        <v>430</v>
      </c>
      <c r="M208" s="15" t="s">
        <v>400</v>
      </c>
    </row>
    <row r="209" spans="1:13" ht="27" customHeight="1" x14ac:dyDescent="0.2">
      <c r="A209" s="127"/>
      <c r="B209" s="130"/>
      <c r="C209" s="166"/>
      <c r="D209" s="168"/>
      <c r="E209" s="168"/>
      <c r="F209" s="15"/>
      <c r="G209" s="14" t="s">
        <v>131</v>
      </c>
      <c r="H209" s="49" t="s">
        <v>433</v>
      </c>
      <c r="I209" s="15" t="s">
        <v>121</v>
      </c>
      <c r="J209" s="15">
        <v>600</v>
      </c>
      <c r="K209" s="35" t="s">
        <v>430</v>
      </c>
      <c r="L209" s="35" t="s">
        <v>430</v>
      </c>
      <c r="M209" s="15" t="s">
        <v>400</v>
      </c>
    </row>
    <row r="210" spans="1:13" ht="27" customHeight="1" x14ac:dyDescent="0.2">
      <c r="A210" s="127"/>
      <c r="B210" s="130"/>
      <c r="C210" s="166"/>
      <c r="D210" s="168"/>
      <c r="E210" s="168"/>
      <c r="F210" s="15"/>
      <c r="G210" s="14" t="s">
        <v>131</v>
      </c>
      <c r="H210" s="49" t="s">
        <v>434</v>
      </c>
      <c r="I210" s="15" t="s">
        <v>121</v>
      </c>
      <c r="J210" s="15">
        <v>600</v>
      </c>
      <c r="K210" s="35" t="s">
        <v>430</v>
      </c>
      <c r="L210" s="35" t="s">
        <v>430</v>
      </c>
      <c r="M210" s="15" t="s">
        <v>400</v>
      </c>
    </row>
    <row r="211" spans="1:13" ht="27" customHeight="1" x14ac:dyDescent="0.2">
      <c r="A211" s="127"/>
      <c r="B211" s="130"/>
      <c r="C211" s="166"/>
      <c r="D211" s="168"/>
      <c r="E211" s="168"/>
      <c r="F211" s="15"/>
      <c r="G211" s="14" t="s">
        <v>131</v>
      </c>
      <c r="H211" s="49" t="s">
        <v>435</v>
      </c>
      <c r="I211" s="15" t="s">
        <v>121</v>
      </c>
      <c r="J211" s="15">
        <v>600</v>
      </c>
      <c r="K211" s="35" t="s">
        <v>430</v>
      </c>
      <c r="L211" s="35" t="s">
        <v>430</v>
      </c>
      <c r="M211" s="15" t="s">
        <v>400</v>
      </c>
    </row>
    <row r="212" spans="1:13" ht="27" x14ac:dyDescent="0.2">
      <c r="A212" s="127"/>
      <c r="B212" s="130"/>
      <c r="C212" s="166"/>
      <c r="D212" s="168"/>
      <c r="E212" s="168"/>
      <c r="F212" s="15"/>
      <c r="G212" s="14" t="s">
        <v>131</v>
      </c>
      <c r="H212" s="49" t="s">
        <v>436</v>
      </c>
      <c r="I212" s="15" t="s">
        <v>121</v>
      </c>
      <c r="J212" s="15">
        <v>600</v>
      </c>
      <c r="K212" s="35" t="s">
        <v>430</v>
      </c>
      <c r="L212" s="35" t="s">
        <v>430</v>
      </c>
      <c r="M212" s="15" t="s">
        <v>400</v>
      </c>
    </row>
    <row r="213" spans="1:13" ht="30" customHeight="1" x14ac:dyDescent="0.2">
      <c r="A213" s="127"/>
      <c r="B213" s="130"/>
      <c r="C213" s="166"/>
      <c r="D213" s="168"/>
      <c r="E213" s="168"/>
      <c r="F213" s="15"/>
      <c r="G213" s="14" t="s">
        <v>131</v>
      </c>
      <c r="H213" s="49" t="s">
        <v>437</v>
      </c>
      <c r="I213" s="15" t="s">
        <v>121</v>
      </c>
      <c r="J213" s="15">
        <v>600</v>
      </c>
      <c r="K213" s="35" t="s">
        <v>430</v>
      </c>
      <c r="L213" s="15">
        <v>8</v>
      </c>
      <c r="M213" s="15" t="s">
        <v>400</v>
      </c>
    </row>
    <row r="214" spans="1:13" ht="30" customHeight="1" x14ac:dyDescent="0.2">
      <c r="A214" s="127"/>
      <c r="B214" s="130"/>
      <c r="C214" s="166"/>
      <c r="D214" s="168"/>
      <c r="E214" s="168"/>
      <c r="F214" s="15"/>
      <c r="G214" s="14" t="s">
        <v>131</v>
      </c>
      <c r="H214" s="49" t="s">
        <v>438</v>
      </c>
      <c r="I214" s="15" t="s">
        <v>121</v>
      </c>
      <c r="J214" s="15">
        <v>600</v>
      </c>
      <c r="K214" s="35" t="s">
        <v>430</v>
      </c>
      <c r="L214" s="15">
        <v>8</v>
      </c>
      <c r="M214" s="15" t="s">
        <v>400</v>
      </c>
    </row>
    <row r="215" spans="1:13" ht="30" customHeight="1" x14ac:dyDescent="0.2">
      <c r="A215" s="127"/>
      <c r="B215" s="130"/>
      <c r="C215" s="166"/>
      <c r="D215" s="168"/>
      <c r="E215" s="168"/>
      <c r="F215" s="15"/>
      <c r="G215" s="14" t="s">
        <v>131</v>
      </c>
      <c r="H215" s="49" t="s">
        <v>439</v>
      </c>
      <c r="I215" s="15" t="s">
        <v>121</v>
      </c>
      <c r="J215" s="15">
        <v>600</v>
      </c>
      <c r="K215" s="35" t="s">
        <v>430</v>
      </c>
      <c r="L215" s="15">
        <v>8</v>
      </c>
      <c r="M215" s="15" t="s">
        <v>400</v>
      </c>
    </row>
    <row r="216" spans="1:13" ht="54" customHeight="1" x14ac:dyDescent="0.2">
      <c r="A216" s="127"/>
      <c r="B216" s="130"/>
      <c r="C216" s="166"/>
      <c r="D216" s="168"/>
      <c r="E216" s="168"/>
      <c r="F216" s="20"/>
      <c r="G216" s="14" t="s">
        <v>131</v>
      </c>
      <c r="H216" s="58" t="s">
        <v>440</v>
      </c>
      <c r="I216" s="20" t="s">
        <v>121</v>
      </c>
      <c r="J216" s="15">
        <v>600</v>
      </c>
      <c r="K216" s="35" t="s">
        <v>430</v>
      </c>
      <c r="L216" s="35" t="s">
        <v>430</v>
      </c>
      <c r="M216" s="15" t="s">
        <v>400</v>
      </c>
    </row>
    <row r="217" spans="1:13" ht="54" customHeight="1" x14ac:dyDescent="0.2">
      <c r="A217" s="127"/>
      <c r="B217" s="130"/>
      <c r="C217" s="166"/>
      <c r="D217" s="168"/>
      <c r="E217" s="168"/>
      <c r="F217" s="20"/>
      <c r="G217" s="14" t="s">
        <v>131</v>
      </c>
      <c r="H217" s="58" t="s">
        <v>441</v>
      </c>
      <c r="I217" s="20" t="s">
        <v>121</v>
      </c>
      <c r="J217" s="15">
        <v>600</v>
      </c>
      <c r="K217" s="35" t="s">
        <v>430</v>
      </c>
      <c r="L217" s="20">
        <v>8</v>
      </c>
      <c r="M217" s="15" t="s">
        <v>400</v>
      </c>
    </row>
    <row r="218" spans="1:13" ht="54" customHeight="1" x14ac:dyDescent="0.2">
      <c r="A218" s="127"/>
      <c r="B218" s="130"/>
      <c r="C218" s="166"/>
      <c r="D218" s="168"/>
      <c r="E218" s="168"/>
      <c r="F218" s="20"/>
      <c r="G218" s="14" t="s">
        <v>131</v>
      </c>
      <c r="H218" s="58" t="s">
        <v>442</v>
      </c>
      <c r="I218" s="20" t="s">
        <v>121</v>
      </c>
      <c r="J218" s="15">
        <v>600</v>
      </c>
      <c r="K218" s="35" t="s">
        <v>430</v>
      </c>
      <c r="L218" s="20">
        <v>8</v>
      </c>
      <c r="M218" s="15" t="s">
        <v>400</v>
      </c>
    </row>
    <row r="219" spans="1:13" ht="30" customHeight="1" x14ac:dyDescent="0.2">
      <c r="A219" s="127"/>
      <c r="B219" s="130"/>
      <c r="C219" s="166"/>
      <c r="D219" s="168"/>
      <c r="E219" s="168"/>
      <c r="F219" s="20"/>
      <c r="G219" s="14" t="s">
        <v>131</v>
      </c>
      <c r="H219" s="49" t="s">
        <v>443</v>
      </c>
      <c r="I219" s="20" t="s">
        <v>121</v>
      </c>
      <c r="J219" s="15">
        <v>600</v>
      </c>
      <c r="K219" s="35" t="s">
        <v>430</v>
      </c>
      <c r="L219" s="20">
        <v>8</v>
      </c>
      <c r="M219" s="15" t="s">
        <v>400</v>
      </c>
    </row>
    <row r="220" spans="1:13" ht="30" customHeight="1" x14ac:dyDescent="0.2">
      <c r="A220" s="127"/>
      <c r="B220" s="130"/>
      <c r="C220" s="166"/>
      <c r="D220" s="168"/>
      <c r="E220" s="168"/>
      <c r="F220" s="20"/>
      <c r="G220" s="14" t="s">
        <v>131</v>
      </c>
      <c r="H220" s="49" t="s">
        <v>444</v>
      </c>
      <c r="I220" s="20" t="s">
        <v>121</v>
      </c>
      <c r="J220" s="15">
        <v>600</v>
      </c>
      <c r="K220" s="35" t="s">
        <v>430</v>
      </c>
      <c r="L220" s="20">
        <v>8</v>
      </c>
      <c r="M220" s="15" t="s">
        <v>400</v>
      </c>
    </row>
    <row r="221" spans="1:13" ht="30" customHeight="1" x14ac:dyDescent="0.2">
      <c r="A221" s="127"/>
      <c r="B221" s="130"/>
      <c r="C221" s="166"/>
      <c r="D221" s="168"/>
      <c r="E221" s="168"/>
      <c r="F221" s="15"/>
      <c r="G221" s="14" t="s">
        <v>131</v>
      </c>
      <c r="H221" s="49" t="s">
        <v>445</v>
      </c>
      <c r="I221" s="15" t="s">
        <v>121</v>
      </c>
      <c r="J221" s="15">
        <v>600</v>
      </c>
      <c r="K221" s="35" t="s">
        <v>430</v>
      </c>
      <c r="L221" s="15">
        <v>8</v>
      </c>
      <c r="M221" s="15" t="s">
        <v>400</v>
      </c>
    </row>
    <row r="222" spans="1:13" ht="30" customHeight="1" x14ac:dyDescent="0.2">
      <c r="A222" s="127"/>
      <c r="B222" s="130"/>
      <c r="C222" s="166"/>
      <c r="D222" s="168"/>
      <c r="E222" s="168"/>
      <c r="F222" s="15"/>
      <c r="G222" s="14" t="s">
        <v>131</v>
      </c>
      <c r="H222" s="49" t="s">
        <v>446</v>
      </c>
      <c r="I222" s="15" t="s">
        <v>121</v>
      </c>
      <c r="J222" s="15">
        <v>600</v>
      </c>
      <c r="K222" s="35" t="s">
        <v>430</v>
      </c>
      <c r="L222" s="15">
        <v>8</v>
      </c>
      <c r="M222" s="15" t="s">
        <v>400</v>
      </c>
    </row>
    <row r="223" spans="1:13" ht="30" customHeight="1" x14ac:dyDescent="0.2">
      <c r="A223" s="127"/>
      <c r="B223" s="130"/>
      <c r="C223" s="166"/>
      <c r="D223" s="168"/>
      <c r="E223" s="168"/>
      <c r="F223" s="15"/>
      <c r="G223" s="14" t="s">
        <v>131</v>
      </c>
      <c r="H223" s="49" t="s">
        <v>447</v>
      </c>
      <c r="I223" s="15" t="s">
        <v>121</v>
      </c>
      <c r="J223" s="15">
        <v>600</v>
      </c>
      <c r="K223" s="35" t="s">
        <v>430</v>
      </c>
      <c r="L223" s="15">
        <v>8</v>
      </c>
      <c r="M223" s="15" t="s">
        <v>400</v>
      </c>
    </row>
    <row r="224" spans="1:13" ht="30" customHeight="1" x14ac:dyDescent="0.2">
      <c r="A224" s="128"/>
      <c r="B224" s="131"/>
      <c r="C224" s="166"/>
      <c r="D224" s="168"/>
      <c r="E224" s="168"/>
      <c r="F224" s="15"/>
      <c r="G224" s="14" t="s">
        <v>131</v>
      </c>
      <c r="H224" s="49" t="s">
        <v>448</v>
      </c>
      <c r="I224" s="15" t="s">
        <v>121</v>
      </c>
      <c r="J224" s="15">
        <v>600</v>
      </c>
      <c r="K224" s="35" t="s">
        <v>430</v>
      </c>
      <c r="L224" s="15">
        <v>8</v>
      </c>
      <c r="M224" s="15" t="s">
        <v>400</v>
      </c>
    </row>
    <row r="225" spans="1:13" ht="43.5" customHeight="1" x14ac:dyDescent="0.2">
      <c r="A225" s="180" t="s">
        <v>449</v>
      </c>
      <c r="B225" s="129"/>
      <c r="C225" s="200">
        <v>190050</v>
      </c>
      <c r="D225" s="147" t="s">
        <v>30</v>
      </c>
      <c r="E225" s="147" t="s">
        <v>450</v>
      </c>
      <c r="F225" s="20"/>
      <c r="G225" s="20" t="s">
        <v>131</v>
      </c>
      <c r="H225" s="20" t="s">
        <v>451</v>
      </c>
      <c r="I225" s="20" t="s">
        <v>406</v>
      </c>
      <c r="J225" s="15">
        <v>600</v>
      </c>
      <c r="K225" s="20">
        <v>8</v>
      </c>
      <c r="L225" s="15">
        <v>8</v>
      </c>
      <c r="M225" s="15" t="s">
        <v>400</v>
      </c>
    </row>
    <row r="226" spans="1:13" ht="30" customHeight="1" x14ac:dyDescent="0.2">
      <c r="A226" s="180"/>
      <c r="B226" s="130"/>
      <c r="C226" s="200"/>
      <c r="D226" s="147"/>
      <c r="E226" s="147"/>
      <c r="F226" s="20"/>
      <c r="G226" s="20" t="s">
        <v>131</v>
      </c>
      <c r="H226" s="20" t="s">
        <v>452</v>
      </c>
      <c r="I226" s="20" t="s">
        <v>406</v>
      </c>
      <c r="J226" s="15">
        <v>600</v>
      </c>
      <c r="K226" s="20">
        <v>8</v>
      </c>
      <c r="L226" s="15">
        <v>8</v>
      </c>
      <c r="M226" s="15" t="s">
        <v>400</v>
      </c>
    </row>
    <row r="227" spans="1:13" ht="30" customHeight="1" x14ac:dyDescent="0.2">
      <c r="A227" s="180"/>
      <c r="B227" s="130"/>
      <c r="C227" s="200"/>
      <c r="D227" s="147"/>
      <c r="E227" s="147"/>
      <c r="F227" s="20"/>
      <c r="G227" s="20" t="s">
        <v>131</v>
      </c>
      <c r="H227" s="20" t="s">
        <v>453</v>
      </c>
      <c r="I227" s="20" t="s">
        <v>406</v>
      </c>
      <c r="J227" s="20">
        <v>600</v>
      </c>
      <c r="K227" s="20">
        <v>8</v>
      </c>
      <c r="L227" s="15">
        <v>8</v>
      </c>
      <c r="M227" s="15" t="s">
        <v>400</v>
      </c>
    </row>
    <row r="228" spans="1:13" ht="42" customHeight="1" x14ac:dyDescent="0.2">
      <c r="A228" s="180"/>
      <c r="B228" s="131"/>
      <c r="C228" s="200"/>
      <c r="D228" s="147"/>
      <c r="E228" s="147"/>
      <c r="F228" s="20"/>
      <c r="G228" s="20" t="s">
        <v>131</v>
      </c>
      <c r="H228" s="20" t="s">
        <v>454</v>
      </c>
      <c r="I228" s="20" t="s">
        <v>408</v>
      </c>
      <c r="J228" s="20">
        <v>600</v>
      </c>
      <c r="K228" s="20">
        <v>8</v>
      </c>
      <c r="L228" s="15">
        <v>8</v>
      </c>
      <c r="M228" s="15" t="s">
        <v>400</v>
      </c>
    </row>
    <row r="229" spans="1:13" ht="30" customHeight="1" x14ac:dyDescent="0.2">
      <c r="A229" s="165" t="s">
        <v>455</v>
      </c>
      <c r="B229" s="130"/>
      <c r="C229" s="195">
        <v>190060</v>
      </c>
      <c r="D229" s="147" t="s">
        <v>31</v>
      </c>
      <c r="E229" s="147"/>
      <c r="F229" s="20"/>
      <c r="G229" s="20" t="s">
        <v>131</v>
      </c>
      <c r="H229" s="59" t="s">
        <v>456</v>
      </c>
      <c r="I229" s="15" t="s">
        <v>121</v>
      </c>
      <c r="J229" s="36">
        <v>600</v>
      </c>
      <c r="K229" s="15">
        <v>10</v>
      </c>
      <c r="L229" s="15">
        <v>10</v>
      </c>
      <c r="M229" s="15" t="s">
        <v>400</v>
      </c>
    </row>
    <row r="230" spans="1:13" ht="30" customHeight="1" x14ac:dyDescent="0.2">
      <c r="A230" s="165"/>
      <c r="B230" s="130"/>
      <c r="C230" s="195"/>
      <c r="D230" s="147"/>
      <c r="E230" s="147"/>
      <c r="F230" s="20"/>
      <c r="G230" s="20" t="s">
        <v>131</v>
      </c>
      <c r="H230" s="59" t="s">
        <v>457</v>
      </c>
      <c r="I230" s="15" t="s">
        <v>121</v>
      </c>
      <c r="J230" s="36">
        <v>600</v>
      </c>
      <c r="K230" s="15">
        <v>10</v>
      </c>
      <c r="L230" s="15">
        <v>10</v>
      </c>
      <c r="M230" s="15" t="s">
        <v>400</v>
      </c>
    </row>
    <row r="231" spans="1:13" ht="30" customHeight="1" x14ac:dyDescent="0.2">
      <c r="A231" s="165"/>
      <c r="B231" s="130"/>
      <c r="C231" s="195"/>
      <c r="D231" s="147"/>
      <c r="E231" s="147"/>
      <c r="F231" s="20"/>
      <c r="G231" s="20" t="s">
        <v>131</v>
      </c>
      <c r="H231" s="20" t="s">
        <v>458</v>
      </c>
      <c r="I231" s="15" t="s">
        <v>121</v>
      </c>
      <c r="J231" s="36">
        <v>600</v>
      </c>
      <c r="K231" s="15">
        <v>10</v>
      </c>
      <c r="L231" s="15">
        <v>10</v>
      </c>
      <c r="M231" s="15" t="s">
        <v>400</v>
      </c>
    </row>
    <row r="232" spans="1:13" ht="30" customHeight="1" x14ac:dyDescent="0.2">
      <c r="A232" s="165"/>
      <c r="B232" s="130"/>
      <c r="C232" s="195"/>
      <c r="D232" s="147"/>
      <c r="E232" s="147"/>
      <c r="F232" s="20"/>
      <c r="G232" s="20" t="s">
        <v>131</v>
      </c>
      <c r="H232" s="20" t="s">
        <v>459</v>
      </c>
      <c r="I232" s="15" t="s">
        <v>121</v>
      </c>
      <c r="J232" s="36">
        <v>600</v>
      </c>
      <c r="K232" s="15">
        <v>10</v>
      </c>
      <c r="L232" s="15">
        <v>10</v>
      </c>
      <c r="M232" s="15" t="s">
        <v>400</v>
      </c>
    </row>
    <row r="233" spans="1:13" ht="30" customHeight="1" x14ac:dyDescent="0.2">
      <c r="A233" s="165"/>
      <c r="B233" s="131"/>
      <c r="C233" s="195"/>
      <c r="D233" s="147"/>
      <c r="E233" s="147"/>
      <c r="F233" s="20"/>
      <c r="G233" s="20" t="s">
        <v>131</v>
      </c>
      <c r="H233" s="20" t="s">
        <v>460</v>
      </c>
      <c r="I233" s="15" t="s">
        <v>121</v>
      </c>
      <c r="J233" s="36">
        <v>600</v>
      </c>
      <c r="K233" s="15">
        <v>10</v>
      </c>
      <c r="L233" s="15">
        <v>10</v>
      </c>
      <c r="M233" s="15" t="s">
        <v>400</v>
      </c>
    </row>
    <row r="234" spans="1:13" ht="51" customHeight="1" x14ac:dyDescent="0.2">
      <c r="A234" s="165" t="s">
        <v>461</v>
      </c>
      <c r="B234" s="206"/>
      <c r="C234" s="145">
        <v>190070</v>
      </c>
      <c r="D234" s="146" t="s">
        <v>32</v>
      </c>
      <c r="E234" s="49" t="s">
        <v>462</v>
      </c>
      <c r="F234" s="25"/>
      <c r="G234" s="14" t="s">
        <v>131</v>
      </c>
      <c r="H234" s="72" t="s">
        <v>71</v>
      </c>
      <c r="I234" s="11" t="s">
        <v>463</v>
      </c>
      <c r="J234" s="11">
        <v>600</v>
      </c>
      <c r="K234" s="11">
        <v>8</v>
      </c>
      <c r="L234" s="11">
        <v>8</v>
      </c>
      <c r="M234" s="11" t="s">
        <v>464</v>
      </c>
    </row>
    <row r="235" spans="1:13" ht="39.950000000000003" customHeight="1" x14ac:dyDescent="0.2">
      <c r="A235" s="165"/>
      <c r="B235" s="207"/>
      <c r="C235" s="145"/>
      <c r="D235" s="146"/>
      <c r="E235" s="49" t="s">
        <v>465</v>
      </c>
      <c r="F235" s="25"/>
      <c r="G235" s="14" t="s">
        <v>131</v>
      </c>
      <c r="H235" s="72" t="s">
        <v>72</v>
      </c>
      <c r="I235" s="11" t="s">
        <v>463</v>
      </c>
      <c r="J235" s="11">
        <v>600</v>
      </c>
      <c r="K235" s="11">
        <v>8</v>
      </c>
      <c r="L235" s="11">
        <v>8</v>
      </c>
      <c r="M235" s="11" t="s">
        <v>464</v>
      </c>
    </row>
    <row r="236" spans="1:13" ht="39.950000000000003" customHeight="1" x14ac:dyDescent="0.2">
      <c r="A236" s="165"/>
      <c r="B236" s="207"/>
      <c r="C236" s="145"/>
      <c r="D236" s="146"/>
      <c r="E236" s="49" t="s">
        <v>466</v>
      </c>
      <c r="F236" s="25"/>
      <c r="G236" s="14" t="s">
        <v>131</v>
      </c>
      <c r="H236" s="72" t="s">
        <v>73</v>
      </c>
      <c r="I236" s="11" t="s">
        <v>463</v>
      </c>
      <c r="J236" s="11">
        <v>600</v>
      </c>
      <c r="K236" s="11">
        <v>8</v>
      </c>
      <c r="L236" s="11">
        <v>8</v>
      </c>
      <c r="M236" s="11" t="s">
        <v>464</v>
      </c>
    </row>
    <row r="237" spans="1:13" ht="39.950000000000003" customHeight="1" x14ac:dyDescent="0.2">
      <c r="A237" s="165"/>
      <c r="B237" s="207"/>
      <c r="C237" s="145"/>
      <c r="D237" s="146"/>
      <c r="E237" s="49" t="s">
        <v>467</v>
      </c>
      <c r="F237" s="25"/>
      <c r="G237" s="14" t="s">
        <v>131</v>
      </c>
      <c r="H237" s="72" t="s">
        <v>74</v>
      </c>
      <c r="I237" s="11" t="s">
        <v>463</v>
      </c>
      <c r="J237" s="11">
        <v>600</v>
      </c>
      <c r="K237" s="11">
        <v>8</v>
      </c>
      <c r="L237" s="11">
        <v>8</v>
      </c>
      <c r="M237" s="11" t="s">
        <v>464</v>
      </c>
    </row>
    <row r="238" spans="1:13" ht="39.950000000000003" customHeight="1" x14ac:dyDescent="0.2">
      <c r="A238" s="165"/>
      <c r="B238" s="207"/>
      <c r="C238" s="145"/>
      <c r="D238" s="146"/>
      <c r="E238" s="49" t="s">
        <v>468</v>
      </c>
      <c r="F238" s="23"/>
      <c r="G238" s="14" t="s">
        <v>131</v>
      </c>
      <c r="H238" s="72" t="s">
        <v>75</v>
      </c>
      <c r="I238" s="14" t="s">
        <v>463</v>
      </c>
      <c r="J238" s="14">
        <v>600</v>
      </c>
      <c r="K238" s="14">
        <v>8</v>
      </c>
      <c r="L238" s="14">
        <v>8</v>
      </c>
      <c r="M238" s="14" t="s">
        <v>464</v>
      </c>
    </row>
    <row r="239" spans="1:13" ht="39.950000000000003" customHeight="1" x14ac:dyDescent="0.2">
      <c r="A239" s="165"/>
      <c r="B239" s="207"/>
      <c r="C239" s="145"/>
      <c r="D239" s="146"/>
      <c r="E239" s="49" t="s">
        <v>469</v>
      </c>
      <c r="F239" s="25"/>
      <c r="G239" s="14" t="s">
        <v>131</v>
      </c>
      <c r="H239" s="72" t="s">
        <v>76</v>
      </c>
      <c r="I239" s="11" t="s">
        <v>463</v>
      </c>
      <c r="J239" s="11">
        <v>600</v>
      </c>
      <c r="K239" s="11">
        <v>8</v>
      </c>
      <c r="L239" s="11">
        <v>8</v>
      </c>
      <c r="M239" s="11" t="s">
        <v>464</v>
      </c>
    </row>
    <row r="240" spans="1:13" ht="39.950000000000003" customHeight="1" x14ac:dyDescent="0.2">
      <c r="A240" s="165"/>
      <c r="B240" s="208"/>
      <c r="C240" s="145"/>
      <c r="D240" s="146"/>
      <c r="E240" s="49" t="s">
        <v>470</v>
      </c>
      <c r="F240" s="25"/>
      <c r="G240" s="14" t="s">
        <v>131</v>
      </c>
      <c r="H240" s="49" t="s">
        <v>471</v>
      </c>
      <c r="I240" s="11" t="s">
        <v>463</v>
      </c>
      <c r="J240" s="11">
        <v>600</v>
      </c>
      <c r="K240" s="11">
        <v>8</v>
      </c>
      <c r="L240" s="11">
        <v>8</v>
      </c>
      <c r="M240" s="11" t="s">
        <v>464</v>
      </c>
    </row>
    <row r="241" spans="1:13" ht="40.5" x14ac:dyDescent="0.2">
      <c r="A241" s="44" t="s">
        <v>472</v>
      </c>
      <c r="B241" s="44" t="s">
        <v>473</v>
      </c>
      <c r="C241" s="12">
        <v>200000</v>
      </c>
      <c r="D241" s="60" t="s">
        <v>474</v>
      </c>
      <c r="E241" s="13"/>
      <c r="F241" s="13"/>
      <c r="G241" s="13"/>
      <c r="H241" s="13"/>
      <c r="I241" s="13"/>
      <c r="J241" s="13"/>
      <c r="K241" s="13"/>
      <c r="L241" s="13"/>
      <c r="M241" s="13"/>
    </row>
    <row r="242" spans="1:13" ht="27" x14ac:dyDescent="0.2">
      <c r="A242" s="165" t="s">
        <v>475</v>
      </c>
      <c r="B242" s="129"/>
      <c r="C242" s="182">
        <v>200010</v>
      </c>
      <c r="D242" s="163" t="s">
        <v>476</v>
      </c>
      <c r="E242" s="147"/>
      <c r="F242" s="20"/>
      <c r="G242" s="20" t="s">
        <v>131</v>
      </c>
      <c r="H242" s="20" t="s">
        <v>477</v>
      </c>
      <c r="I242" s="20" t="s">
        <v>425</v>
      </c>
      <c r="J242" s="20">
        <v>1000</v>
      </c>
      <c r="K242" s="20">
        <v>6</v>
      </c>
      <c r="L242" s="20">
        <v>6</v>
      </c>
      <c r="M242" s="20" t="s">
        <v>107</v>
      </c>
    </row>
    <row r="243" spans="1:13" ht="40.5" x14ac:dyDescent="0.2">
      <c r="A243" s="165"/>
      <c r="B243" s="130"/>
      <c r="C243" s="182"/>
      <c r="D243" s="163"/>
      <c r="E243" s="147"/>
      <c r="F243" s="20"/>
      <c r="G243" s="20" t="s">
        <v>131</v>
      </c>
      <c r="H243" s="20" t="s">
        <v>478</v>
      </c>
      <c r="I243" s="20" t="s">
        <v>479</v>
      </c>
      <c r="J243" s="20">
        <v>1000</v>
      </c>
      <c r="K243" s="20">
        <v>6</v>
      </c>
      <c r="L243" s="20">
        <v>6</v>
      </c>
      <c r="M243" s="20" t="s">
        <v>107</v>
      </c>
    </row>
    <row r="244" spans="1:13" ht="40.5" x14ac:dyDescent="0.2">
      <c r="A244" s="165"/>
      <c r="B244" s="130"/>
      <c r="C244" s="182"/>
      <c r="D244" s="163"/>
      <c r="E244" s="147"/>
      <c r="F244" s="20"/>
      <c r="G244" s="20" t="s">
        <v>131</v>
      </c>
      <c r="H244" s="20" t="s">
        <v>480</v>
      </c>
      <c r="I244" s="20" t="s">
        <v>481</v>
      </c>
      <c r="J244" s="20">
        <v>1000</v>
      </c>
      <c r="K244" s="20">
        <v>6</v>
      </c>
      <c r="L244" s="20">
        <v>6</v>
      </c>
      <c r="M244" s="20" t="s">
        <v>107</v>
      </c>
    </row>
    <row r="245" spans="1:13" ht="40.5" x14ac:dyDescent="0.2">
      <c r="A245" s="165"/>
      <c r="B245" s="130"/>
      <c r="C245" s="182"/>
      <c r="D245" s="163"/>
      <c r="E245" s="147"/>
      <c r="F245" s="20"/>
      <c r="G245" s="20" t="s">
        <v>131</v>
      </c>
      <c r="H245" s="20" t="s">
        <v>482</v>
      </c>
      <c r="I245" s="20" t="s">
        <v>481</v>
      </c>
      <c r="J245" s="20">
        <v>1000</v>
      </c>
      <c r="K245" s="20">
        <v>6</v>
      </c>
      <c r="L245" s="20">
        <v>6</v>
      </c>
      <c r="M245" s="20" t="s">
        <v>107</v>
      </c>
    </row>
    <row r="246" spans="1:13" ht="40.5" x14ac:dyDescent="0.2">
      <c r="A246" s="165"/>
      <c r="B246" s="130"/>
      <c r="C246" s="182"/>
      <c r="D246" s="163"/>
      <c r="E246" s="147"/>
      <c r="F246" s="56"/>
      <c r="G246" s="20" t="s">
        <v>131</v>
      </c>
      <c r="H246" s="20" t="s">
        <v>483</v>
      </c>
      <c r="I246" s="20" t="s">
        <v>481</v>
      </c>
      <c r="J246" s="20">
        <v>1000</v>
      </c>
      <c r="K246" s="20">
        <v>6</v>
      </c>
      <c r="L246" s="20">
        <v>6</v>
      </c>
      <c r="M246" s="20" t="s">
        <v>107</v>
      </c>
    </row>
    <row r="247" spans="1:13" ht="40.5" x14ac:dyDescent="0.2">
      <c r="A247" s="165"/>
      <c r="B247" s="130"/>
      <c r="C247" s="182"/>
      <c r="D247" s="163"/>
      <c r="E247" s="147"/>
      <c r="F247" s="56"/>
      <c r="G247" s="20" t="s">
        <v>131</v>
      </c>
      <c r="H247" s="20" t="s">
        <v>484</v>
      </c>
      <c r="I247" s="20" t="s">
        <v>481</v>
      </c>
      <c r="J247" s="20">
        <v>1000</v>
      </c>
      <c r="K247" s="20">
        <v>6</v>
      </c>
      <c r="L247" s="20">
        <v>6</v>
      </c>
      <c r="M247" s="20" t="s">
        <v>107</v>
      </c>
    </row>
    <row r="248" spans="1:13" ht="40.5" x14ac:dyDescent="0.2">
      <c r="A248" s="165"/>
      <c r="B248" s="130"/>
      <c r="C248" s="182"/>
      <c r="D248" s="163"/>
      <c r="E248" s="147"/>
      <c r="F248" s="20"/>
      <c r="G248" s="20" t="s">
        <v>131</v>
      </c>
      <c r="H248" s="20" t="s">
        <v>485</v>
      </c>
      <c r="I248" s="20" t="s">
        <v>481</v>
      </c>
      <c r="J248" s="20">
        <v>1000</v>
      </c>
      <c r="K248" s="20">
        <v>6</v>
      </c>
      <c r="L248" s="20">
        <v>6</v>
      </c>
      <c r="M248" s="20" t="s">
        <v>107</v>
      </c>
    </row>
    <row r="249" spans="1:13" ht="40.5" x14ac:dyDescent="0.2">
      <c r="A249" s="165"/>
      <c r="B249" s="130"/>
      <c r="C249" s="182"/>
      <c r="D249" s="163"/>
      <c r="E249" s="147"/>
      <c r="F249" s="20"/>
      <c r="G249" s="20" t="s">
        <v>131</v>
      </c>
      <c r="H249" s="20" t="s">
        <v>486</v>
      </c>
      <c r="I249" s="20" t="s">
        <v>481</v>
      </c>
      <c r="J249" s="20">
        <v>1000</v>
      </c>
      <c r="K249" s="20">
        <v>6</v>
      </c>
      <c r="L249" s="20">
        <v>6</v>
      </c>
      <c r="M249" s="20" t="s">
        <v>107</v>
      </c>
    </row>
    <row r="250" spans="1:13" ht="27" x14ac:dyDescent="0.2">
      <c r="A250" s="165"/>
      <c r="B250" s="131"/>
      <c r="C250" s="182"/>
      <c r="D250" s="163"/>
      <c r="E250" s="147"/>
      <c r="F250" s="36"/>
      <c r="G250" s="20" t="s">
        <v>131</v>
      </c>
      <c r="H250" s="20" t="s">
        <v>487</v>
      </c>
      <c r="I250" s="20" t="s">
        <v>488</v>
      </c>
      <c r="J250" s="20">
        <v>1000</v>
      </c>
      <c r="K250" s="20">
        <v>6</v>
      </c>
      <c r="L250" s="20">
        <v>6</v>
      </c>
      <c r="M250" s="20" t="s">
        <v>107</v>
      </c>
    </row>
    <row r="251" spans="1:13" ht="27" x14ac:dyDescent="0.2">
      <c r="A251" s="126" t="s">
        <v>489</v>
      </c>
      <c r="B251" s="129"/>
      <c r="C251" s="196">
        <v>200020</v>
      </c>
      <c r="D251" s="177" t="s">
        <v>490</v>
      </c>
      <c r="E251" s="157"/>
      <c r="F251" s="36"/>
      <c r="G251" s="20" t="s">
        <v>131</v>
      </c>
      <c r="H251" s="20" t="s">
        <v>491</v>
      </c>
      <c r="I251" s="20" t="s">
        <v>488</v>
      </c>
      <c r="J251" s="20">
        <v>1000</v>
      </c>
      <c r="K251" s="20">
        <v>6</v>
      </c>
      <c r="L251" s="20">
        <v>6</v>
      </c>
      <c r="M251" s="20" t="s">
        <v>107</v>
      </c>
    </row>
    <row r="252" spans="1:13" ht="40.5" x14ac:dyDescent="0.2">
      <c r="A252" s="127"/>
      <c r="B252" s="130"/>
      <c r="C252" s="197"/>
      <c r="D252" s="199"/>
      <c r="E252" s="158"/>
      <c r="F252" s="36"/>
      <c r="G252" s="20" t="s">
        <v>131</v>
      </c>
      <c r="H252" s="20" t="s">
        <v>492</v>
      </c>
      <c r="I252" s="20" t="s">
        <v>481</v>
      </c>
      <c r="J252" s="20">
        <v>1000</v>
      </c>
      <c r="K252" s="20">
        <v>6</v>
      </c>
      <c r="L252" s="20">
        <v>6</v>
      </c>
      <c r="M252" s="20" t="s">
        <v>107</v>
      </c>
    </row>
    <row r="253" spans="1:13" ht="40.5" x14ac:dyDescent="0.2">
      <c r="A253" s="127"/>
      <c r="B253" s="130"/>
      <c r="C253" s="197"/>
      <c r="D253" s="199"/>
      <c r="E253" s="158"/>
      <c r="F253" s="36"/>
      <c r="G253" s="20" t="s">
        <v>131</v>
      </c>
      <c r="H253" s="20" t="s">
        <v>493</v>
      </c>
      <c r="I253" s="20" t="s">
        <v>481</v>
      </c>
      <c r="J253" s="20">
        <v>1000</v>
      </c>
      <c r="K253" s="20">
        <v>6</v>
      </c>
      <c r="L253" s="20">
        <v>6</v>
      </c>
      <c r="M253" s="20" t="s">
        <v>107</v>
      </c>
    </row>
    <row r="254" spans="1:13" ht="27" x14ac:dyDescent="0.2">
      <c r="A254" s="127"/>
      <c r="B254" s="130"/>
      <c r="C254" s="197"/>
      <c r="D254" s="199"/>
      <c r="E254" s="158"/>
      <c r="F254" s="20"/>
      <c r="G254" s="20" t="s">
        <v>131</v>
      </c>
      <c r="H254" s="20" t="s">
        <v>494</v>
      </c>
      <c r="I254" s="20" t="s">
        <v>385</v>
      </c>
      <c r="J254" s="20">
        <v>1000</v>
      </c>
      <c r="K254" s="20">
        <v>6</v>
      </c>
      <c r="L254" s="20">
        <v>6</v>
      </c>
      <c r="M254" s="20" t="s">
        <v>107</v>
      </c>
    </row>
    <row r="255" spans="1:13" ht="27" x14ac:dyDescent="0.2">
      <c r="A255" s="127"/>
      <c r="B255" s="130"/>
      <c r="C255" s="197"/>
      <c r="D255" s="199"/>
      <c r="E255" s="158"/>
      <c r="F255" s="20"/>
      <c r="G255" s="20" t="s">
        <v>131</v>
      </c>
      <c r="H255" s="20" t="s">
        <v>495</v>
      </c>
      <c r="I255" s="20" t="s">
        <v>385</v>
      </c>
      <c r="J255" s="20">
        <v>1000</v>
      </c>
      <c r="K255" s="20">
        <v>6</v>
      </c>
      <c r="L255" s="20">
        <v>6</v>
      </c>
      <c r="M255" s="20" t="s">
        <v>107</v>
      </c>
    </row>
    <row r="256" spans="1:13" ht="27" x14ac:dyDescent="0.2">
      <c r="A256" s="127"/>
      <c r="B256" s="130"/>
      <c r="C256" s="197"/>
      <c r="D256" s="199"/>
      <c r="E256" s="158"/>
      <c r="F256" s="20"/>
      <c r="G256" s="20" t="s">
        <v>131</v>
      </c>
      <c r="H256" s="20" t="s">
        <v>496</v>
      </c>
      <c r="I256" s="20" t="s">
        <v>497</v>
      </c>
      <c r="J256" s="20">
        <v>1000</v>
      </c>
      <c r="K256" s="20">
        <v>6</v>
      </c>
      <c r="L256" s="20">
        <v>6</v>
      </c>
      <c r="M256" s="20" t="s">
        <v>107</v>
      </c>
    </row>
    <row r="257" spans="1:13" ht="13.5" x14ac:dyDescent="0.2">
      <c r="A257" s="127"/>
      <c r="B257" s="130"/>
      <c r="C257" s="197"/>
      <c r="D257" s="199"/>
      <c r="E257" s="158"/>
      <c r="F257" s="20"/>
      <c r="G257" s="20" t="s">
        <v>131</v>
      </c>
      <c r="H257" s="20" t="s">
        <v>498</v>
      </c>
      <c r="I257" s="20" t="s">
        <v>116</v>
      </c>
      <c r="J257" s="20">
        <v>1000</v>
      </c>
      <c r="K257" s="20">
        <v>6</v>
      </c>
      <c r="L257" s="20">
        <v>6</v>
      </c>
      <c r="M257" s="20" t="s">
        <v>107</v>
      </c>
    </row>
    <row r="258" spans="1:13" ht="27" x14ac:dyDescent="0.2">
      <c r="A258" s="127"/>
      <c r="B258" s="131"/>
      <c r="C258" s="197"/>
      <c r="D258" s="199"/>
      <c r="E258" s="158"/>
      <c r="F258" s="20"/>
      <c r="G258" s="20" t="s">
        <v>131</v>
      </c>
      <c r="H258" s="20" t="s">
        <v>499</v>
      </c>
      <c r="I258" s="20" t="s">
        <v>385</v>
      </c>
      <c r="J258" s="20">
        <v>1000</v>
      </c>
      <c r="K258" s="20">
        <v>6</v>
      </c>
      <c r="L258" s="20">
        <v>6</v>
      </c>
      <c r="M258" s="20" t="s">
        <v>107</v>
      </c>
    </row>
    <row r="259" spans="1:13" ht="13.5" x14ac:dyDescent="0.2">
      <c r="A259" s="202" t="s">
        <v>500</v>
      </c>
      <c r="B259" s="203"/>
      <c r="C259" s="182">
        <v>200030</v>
      </c>
      <c r="D259" s="163" t="s">
        <v>501</v>
      </c>
      <c r="E259" s="157" t="s">
        <v>502</v>
      </c>
      <c r="F259" s="20"/>
      <c r="G259" s="20" t="s">
        <v>131</v>
      </c>
      <c r="H259" s="20" t="s">
        <v>503</v>
      </c>
      <c r="I259" s="20" t="s">
        <v>504</v>
      </c>
      <c r="J259" s="20">
        <v>600</v>
      </c>
      <c r="K259" s="20">
        <v>4</v>
      </c>
      <c r="L259" s="20">
        <v>4</v>
      </c>
      <c r="M259" s="15" t="s">
        <v>107</v>
      </c>
    </row>
    <row r="260" spans="1:13" ht="13.5" x14ac:dyDescent="0.2">
      <c r="A260" s="202"/>
      <c r="B260" s="204"/>
      <c r="C260" s="182"/>
      <c r="D260" s="163"/>
      <c r="E260" s="158"/>
      <c r="F260" s="20"/>
      <c r="G260" s="20" t="s">
        <v>131</v>
      </c>
      <c r="H260" s="36" t="s">
        <v>505</v>
      </c>
      <c r="I260" s="20" t="s">
        <v>504</v>
      </c>
      <c r="J260" s="20">
        <v>600</v>
      </c>
      <c r="K260" s="20">
        <v>4</v>
      </c>
      <c r="L260" s="20">
        <v>4</v>
      </c>
      <c r="M260" s="15" t="s">
        <v>107</v>
      </c>
    </row>
    <row r="261" spans="1:13" ht="27" x14ac:dyDescent="0.2">
      <c r="A261" s="202"/>
      <c r="B261" s="204"/>
      <c r="C261" s="182"/>
      <c r="D261" s="163"/>
      <c r="E261" s="158"/>
      <c r="F261" s="20"/>
      <c r="G261" s="20" t="s">
        <v>131</v>
      </c>
      <c r="H261" s="20" t="s">
        <v>506</v>
      </c>
      <c r="I261" s="20" t="s">
        <v>507</v>
      </c>
      <c r="J261" s="20">
        <v>600</v>
      </c>
      <c r="K261" s="20">
        <v>4</v>
      </c>
      <c r="L261" s="20">
        <v>4</v>
      </c>
      <c r="M261" s="15" t="s">
        <v>107</v>
      </c>
    </row>
    <row r="262" spans="1:13" ht="27" x14ac:dyDescent="0.2">
      <c r="A262" s="202"/>
      <c r="B262" s="204"/>
      <c r="C262" s="182"/>
      <c r="D262" s="163"/>
      <c r="E262" s="159"/>
      <c r="F262" s="20"/>
      <c r="G262" s="20" t="s">
        <v>131</v>
      </c>
      <c r="H262" s="20" t="s">
        <v>508</v>
      </c>
      <c r="I262" s="20" t="s">
        <v>507</v>
      </c>
      <c r="J262" s="20">
        <v>600</v>
      </c>
      <c r="K262" s="20">
        <v>4</v>
      </c>
      <c r="L262" s="20">
        <v>4</v>
      </c>
      <c r="M262" s="15" t="s">
        <v>107</v>
      </c>
    </row>
    <row r="263" spans="1:13" ht="27" x14ac:dyDescent="0.2">
      <c r="A263" s="202"/>
      <c r="B263" s="204"/>
      <c r="C263" s="182"/>
      <c r="D263" s="163"/>
      <c r="E263" s="20" t="s">
        <v>509</v>
      </c>
      <c r="F263" s="20"/>
      <c r="G263" s="20" t="s">
        <v>131</v>
      </c>
      <c r="H263" s="20" t="s">
        <v>510</v>
      </c>
      <c r="I263" s="20" t="s">
        <v>147</v>
      </c>
      <c r="J263" s="20">
        <v>600</v>
      </c>
      <c r="K263" s="20">
        <v>4</v>
      </c>
      <c r="L263" s="20">
        <v>4</v>
      </c>
      <c r="M263" s="20" t="s">
        <v>107</v>
      </c>
    </row>
    <row r="264" spans="1:13" ht="13.5" x14ac:dyDescent="0.2">
      <c r="A264" s="202"/>
      <c r="B264" s="204"/>
      <c r="C264" s="182"/>
      <c r="D264" s="163"/>
      <c r="E264" s="20"/>
      <c r="F264" s="20"/>
      <c r="G264" s="20" t="s">
        <v>131</v>
      </c>
      <c r="H264" s="20" t="s">
        <v>511</v>
      </c>
      <c r="I264" s="20" t="s">
        <v>116</v>
      </c>
      <c r="J264" s="20">
        <v>600</v>
      </c>
      <c r="K264" s="20">
        <v>4</v>
      </c>
      <c r="L264" s="20">
        <v>4</v>
      </c>
      <c r="M264" s="15" t="s">
        <v>107</v>
      </c>
    </row>
    <row r="265" spans="1:13" ht="62.25" customHeight="1" x14ac:dyDescent="0.2">
      <c r="A265" s="202"/>
      <c r="B265" s="204"/>
      <c r="C265" s="182"/>
      <c r="D265" s="163"/>
      <c r="E265" s="20" t="s">
        <v>512</v>
      </c>
      <c r="F265" s="20"/>
      <c r="G265" s="20" t="s">
        <v>131</v>
      </c>
      <c r="H265" s="20" t="s">
        <v>513</v>
      </c>
      <c r="I265" s="20" t="s">
        <v>514</v>
      </c>
      <c r="J265" s="20">
        <v>600</v>
      </c>
      <c r="K265" s="20">
        <v>4</v>
      </c>
      <c r="L265" s="20">
        <v>4</v>
      </c>
      <c r="M265" s="15" t="s">
        <v>107</v>
      </c>
    </row>
    <row r="266" spans="1:13" ht="27" x14ac:dyDescent="0.2">
      <c r="A266" s="202"/>
      <c r="B266" s="204"/>
      <c r="C266" s="182"/>
      <c r="D266" s="163"/>
      <c r="E266" s="20"/>
      <c r="F266" s="20"/>
      <c r="G266" s="20" t="s">
        <v>131</v>
      </c>
      <c r="H266" s="20" t="s">
        <v>515</v>
      </c>
      <c r="I266" s="20" t="s">
        <v>514</v>
      </c>
      <c r="J266" s="20">
        <v>600</v>
      </c>
      <c r="K266" s="20">
        <v>4</v>
      </c>
      <c r="L266" s="20">
        <v>4</v>
      </c>
      <c r="M266" s="15" t="s">
        <v>107</v>
      </c>
    </row>
    <row r="267" spans="1:13" ht="27" x14ac:dyDescent="0.2">
      <c r="A267" s="202"/>
      <c r="B267" s="204"/>
      <c r="C267" s="182"/>
      <c r="D267" s="163"/>
      <c r="E267" s="20"/>
      <c r="F267" s="20"/>
      <c r="G267" s="20" t="s">
        <v>131</v>
      </c>
      <c r="H267" s="20" t="s">
        <v>516</v>
      </c>
      <c r="I267" s="20" t="s">
        <v>514</v>
      </c>
      <c r="J267" s="20">
        <v>600</v>
      </c>
      <c r="K267" s="20">
        <v>4</v>
      </c>
      <c r="L267" s="20">
        <v>4</v>
      </c>
      <c r="M267" s="15" t="s">
        <v>107</v>
      </c>
    </row>
    <row r="268" spans="1:13" ht="27" x14ac:dyDescent="0.2">
      <c r="A268" s="202"/>
      <c r="B268" s="204"/>
      <c r="C268" s="182"/>
      <c r="D268" s="163"/>
      <c r="E268" s="20"/>
      <c r="F268" s="36"/>
      <c r="G268" s="36" t="s">
        <v>131</v>
      </c>
      <c r="H268" s="20" t="s">
        <v>517</v>
      </c>
      <c r="I268" s="36" t="s">
        <v>142</v>
      </c>
      <c r="J268" s="36">
        <v>600</v>
      </c>
      <c r="K268" s="20">
        <v>4</v>
      </c>
      <c r="L268" s="20">
        <v>4</v>
      </c>
      <c r="M268" s="15" t="s">
        <v>107</v>
      </c>
    </row>
    <row r="269" spans="1:13" ht="27" x14ac:dyDescent="0.2">
      <c r="A269" s="202"/>
      <c r="B269" s="205"/>
      <c r="C269" s="182"/>
      <c r="D269" s="163"/>
      <c r="E269" s="20"/>
      <c r="F269" s="36"/>
      <c r="G269" s="20" t="s">
        <v>131</v>
      </c>
      <c r="H269" s="20" t="s">
        <v>518</v>
      </c>
      <c r="I269" s="36" t="s">
        <v>142</v>
      </c>
      <c r="J269" s="36">
        <v>600</v>
      </c>
      <c r="K269" s="20">
        <v>4</v>
      </c>
      <c r="L269" s="20">
        <v>4</v>
      </c>
      <c r="M269" s="15" t="s">
        <v>107</v>
      </c>
    </row>
  </sheetData>
  <sheetProtection formatCells="0" formatColumns="0" formatRows="0" insertColumns="0" insertRows="0" insertHyperlinks="0" deleteColumns="0" deleteRows="0" sort="0" autoFilter="0" pivotTables="0"/>
  <autoFilter ref="A4:H236" xr:uid="{00000000-0009-0000-0000-000003000000}"/>
  <mergeCells count="201">
    <mergeCell ref="A1:M1"/>
    <mergeCell ref="A259:A269"/>
    <mergeCell ref="B259:B269"/>
    <mergeCell ref="C259:C269"/>
    <mergeCell ref="D259:D269"/>
    <mergeCell ref="E259:E262"/>
    <mergeCell ref="A251:A258"/>
    <mergeCell ref="B251:B258"/>
    <mergeCell ref="C251:C258"/>
    <mergeCell ref="D251:D258"/>
    <mergeCell ref="E251:E258"/>
    <mergeCell ref="A242:A250"/>
    <mergeCell ref="B242:B250"/>
    <mergeCell ref="C242:C250"/>
    <mergeCell ref="D242:D250"/>
    <mergeCell ref="E242:E250"/>
    <mergeCell ref="E229:E233"/>
    <mergeCell ref="A234:A240"/>
    <mergeCell ref="B234:B240"/>
    <mergeCell ref="C234:C240"/>
    <mergeCell ref="D234:D240"/>
    <mergeCell ref="A229:A233"/>
    <mergeCell ref="B229:B233"/>
    <mergeCell ref="C229:C233"/>
    <mergeCell ref="D229:D233"/>
    <mergeCell ref="E206:E224"/>
    <mergeCell ref="A225:A228"/>
    <mergeCell ref="B225:B228"/>
    <mergeCell ref="C225:C228"/>
    <mergeCell ref="D225:D228"/>
    <mergeCell ref="E225:E228"/>
    <mergeCell ref="A198:A205"/>
    <mergeCell ref="B198:B205"/>
    <mergeCell ref="C198:C205"/>
    <mergeCell ref="D198:D205"/>
    <mergeCell ref="E198:E205"/>
    <mergeCell ref="A206:A224"/>
    <mergeCell ref="B206:B224"/>
    <mergeCell ref="C206:C224"/>
    <mergeCell ref="D206:D224"/>
    <mergeCell ref="E188:E193"/>
    <mergeCell ref="A194:A197"/>
    <mergeCell ref="B194:B197"/>
    <mergeCell ref="C194:C197"/>
    <mergeCell ref="D194:D197"/>
    <mergeCell ref="E194:E197"/>
    <mergeCell ref="E156:E181"/>
    <mergeCell ref="B183:B186"/>
    <mergeCell ref="A184:A186"/>
    <mergeCell ref="C184:C186"/>
    <mergeCell ref="D184:D186"/>
    <mergeCell ref="E184:E186"/>
    <mergeCell ref="A156:A181"/>
    <mergeCell ref="B156:B181"/>
    <mergeCell ref="C156:C181"/>
    <mergeCell ref="D156:D181"/>
    <mergeCell ref="A188:A193"/>
    <mergeCell ref="B188:B193"/>
    <mergeCell ref="C188:C193"/>
    <mergeCell ref="D188:D193"/>
    <mergeCell ref="A151:A155"/>
    <mergeCell ref="B151:B155"/>
    <mergeCell ref="C151:C155"/>
    <mergeCell ref="D151:D155"/>
    <mergeCell ref="E151:E155"/>
    <mergeCell ref="E141:E145"/>
    <mergeCell ref="A146:A149"/>
    <mergeCell ref="B146:B149"/>
    <mergeCell ref="C146:C149"/>
    <mergeCell ref="D146:D149"/>
    <mergeCell ref="E146:E149"/>
    <mergeCell ref="A141:A145"/>
    <mergeCell ref="B141:B145"/>
    <mergeCell ref="C141:C145"/>
    <mergeCell ref="D141:D145"/>
    <mergeCell ref="E130:E135"/>
    <mergeCell ref="A139:A140"/>
    <mergeCell ref="B139:B140"/>
    <mergeCell ref="C139:C140"/>
    <mergeCell ref="D139:D140"/>
    <mergeCell ref="E139:E140"/>
    <mergeCell ref="E123:E127"/>
    <mergeCell ref="A128:A129"/>
    <mergeCell ref="C128:C129"/>
    <mergeCell ref="D128:D129"/>
    <mergeCell ref="E128:E129"/>
    <mergeCell ref="A130:A137"/>
    <mergeCell ref="B130:B137"/>
    <mergeCell ref="C130:C137"/>
    <mergeCell ref="D130:D137"/>
    <mergeCell ref="A123:A127"/>
    <mergeCell ref="C123:C127"/>
    <mergeCell ref="D123:D127"/>
    <mergeCell ref="E108:E117"/>
    <mergeCell ref="A118:A121"/>
    <mergeCell ref="B118:B121"/>
    <mergeCell ref="C118:C121"/>
    <mergeCell ref="D118:D121"/>
    <mergeCell ref="E118:E121"/>
    <mergeCell ref="E101:E105"/>
    <mergeCell ref="A106:A107"/>
    <mergeCell ref="B106:B107"/>
    <mergeCell ref="C106:C107"/>
    <mergeCell ref="D106:D107"/>
    <mergeCell ref="E106:E107"/>
    <mergeCell ref="A108:A117"/>
    <mergeCell ref="B108:B117"/>
    <mergeCell ref="C108:C117"/>
    <mergeCell ref="D108:D117"/>
    <mergeCell ref="A101:A105"/>
    <mergeCell ref="B101:B105"/>
    <mergeCell ref="C101:C105"/>
    <mergeCell ref="D101:D105"/>
    <mergeCell ref="E85:E86"/>
    <mergeCell ref="A87:A91"/>
    <mergeCell ref="B87:B91"/>
    <mergeCell ref="C87:C91"/>
    <mergeCell ref="D87:D91"/>
    <mergeCell ref="E87:E91"/>
    <mergeCell ref="E68:E70"/>
    <mergeCell ref="A75:A84"/>
    <mergeCell ref="B75:B84"/>
    <mergeCell ref="C75:C84"/>
    <mergeCell ref="D75:D84"/>
    <mergeCell ref="E75:E84"/>
    <mergeCell ref="A85:A86"/>
    <mergeCell ref="B85:B86"/>
    <mergeCell ref="C85:C86"/>
    <mergeCell ref="D85:D86"/>
    <mergeCell ref="A68:A73"/>
    <mergeCell ref="B68:B73"/>
    <mergeCell ref="C68:C73"/>
    <mergeCell ref="D68:D73"/>
    <mergeCell ref="E62:E63"/>
    <mergeCell ref="A66:A67"/>
    <mergeCell ref="B66:B67"/>
    <mergeCell ref="C66:C67"/>
    <mergeCell ref="D66:D67"/>
    <mergeCell ref="E66:E67"/>
    <mergeCell ref="E46:E53"/>
    <mergeCell ref="A54:A55"/>
    <mergeCell ref="B54:B55"/>
    <mergeCell ref="C54:C55"/>
    <mergeCell ref="D54:D55"/>
    <mergeCell ref="E54:E55"/>
    <mergeCell ref="A62:A65"/>
    <mergeCell ref="B62:B65"/>
    <mergeCell ref="C62:C65"/>
    <mergeCell ref="D62:D65"/>
    <mergeCell ref="A44:A53"/>
    <mergeCell ref="B44:B53"/>
    <mergeCell ref="C44:C53"/>
    <mergeCell ref="D44:D53"/>
    <mergeCell ref="A57:A61"/>
    <mergeCell ref="B57:B61"/>
    <mergeCell ref="C57:C61"/>
    <mergeCell ref="D57:D61"/>
    <mergeCell ref="L32:L34"/>
    <mergeCell ref="M32:M34"/>
    <mergeCell ref="A35:A43"/>
    <mergeCell ref="B35:B43"/>
    <mergeCell ref="C35:C43"/>
    <mergeCell ref="D35:D43"/>
    <mergeCell ref="E35:E38"/>
    <mergeCell ref="G32:G34"/>
    <mergeCell ref="H32:H34"/>
    <mergeCell ref="I32:I34"/>
    <mergeCell ref="J32:J34"/>
    <mergeCell ref="K32:K34"/>
    <mergeCell ref="A32:A34"/>
    <mergeCell ref="B32:B34"/>
    <mergeCell ref="C32:C34"/>
    <mergeCell ref="D32:D34"/>
    <mergeCell ref="E32:E34"/>
    <mergeCell ref="E18:E24"/>
    <mergeCell ref="A25:A30"/>
    <mergeCell ref="C25:C30"/>
    <mergeCell ref="D25:D30"/>
    <mergeCell ref="E25:E30"/>
    <mergeCell ref="B26:B30"/>
    <mergeCell ref="K3:L3"/>
    <mergeCell ref="A8:A12"/>
    <mergeCell ref="B8:B12"/>
    <mergeCell ref="C8:C12"/>
    <mergeCell ref="D8:D12"/>
    <mergeCell ref="E8:E11"/>
    <mergeCell ref="A18:A24"/>
    <mergeCell ref="B18:B24"/>
    <mergeCell ref="C18:C24"/>
    <mergeCell ref="D18:D24"/>
    <mergeCell ref="A92:A96"/>
    <mergeCell ref="B92:B96"/>
    <mergeCell ref="C92:C96"/>
    <mergeCell ref="D92:D96"/>
    <mergeCell ref="E92:E93"/>
    <mergeCell ref="E94:E96"/>
    <mergeCell ref="A97:A100"/>
    <mergeCell ref="B97:B100"/>
    <mergeCell ref="C97:C100"/>
    <mergeCell ref="D97:D100"/>
    <mergeCell ref="E97:E100"/>
  </mergeCells>
  <printOptions horizontalCentered="1"/>
  <pageMargins left="0.23622047244094491" right="0.23622047244094491" top="0.74803149606299213" bottom="0.74803149606299213" header="0.31496062992125984" footer="0.31496062992125984"/>
  <pageSetup paperSize="8" scale="45" fitToHeight="0" orientation="portrait" r:id="rId1"/>
  <headerFooter>
    <oddFooter>&amp;C&amp;"Trebuchet MS,Regular"&amp;10&amp;P iš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3E1A573F4D4AEC4F9A07B79B342CC6B5" ma:contentTypeVersion="16" ma:contentTypeDescription="Kurkite naują dokumentą." ma:contentTypeScope="" ma:versionID="ef5b3820d48d8bb4c03ff1580c378822">
  <xsd:schema xmlns:xsd="http://www.w3.org/2001/XMLSchema" xmlns:xs="http://www.w3.org/2001/XMLSchema" xmlns:p="http://schemas.microsoft.com/office/2006/metadata/properties" xmlns:ns2="39ec15f8-61ab-4e4e-862f-7ded5dc2a476" xmlns:ns3="811cd5a9-b2bc-43f7-8023-612229a4820d" targetNamespace="http://schemas.microsoft.com/office/2006/metadata/properties" ma:root="true" ma:fieldsID="eb291aa5a7320fbec27afc898ce29695" ns2:_="" ns3:_="">
    <xsd:import namespace="39ec15f8-61ab-4e4e-862f-7ded5dc2a476"/>
    <xsd:import namespace="811cd5a9-b2bc-43f7-8023-612229a4820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SearchProperties" minOccurs="0"/>
                <xsd:element ref="ns3:MediaServiceObjectDetectorVersions" minOccurs="0"/>
                <xsd:element ref="ns3:lcf76f155ced4ddcb4097134ff3c332f" minOccurs="0"/>
                <xsd:element ref="ns2:TaxCatchAll" minOccurs="0"/>
                <xsd:element ref="ns3:MediaServiceGenerationTime" minOccurs="0"/>
                <xsd:element ref="ns3:MediaServiceEventHashCode" minOccurs="0"/>
                <xsd:element ref="ns3:MediaServiceDateTaken" minOccurs="0"/>
                <xsd:element ref="ns3:MediaServiceOCR" minOccurs="0"/>
                <xsd:element ref="ns3:MediaServiceLocation" minOccurs="0"/>
                <xsd:element ref="ns3:MediaLengthInSeconds" minOccurs="0"/>
                <xsd:element ref="ns3: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9ec15f8-61ab-4e4e-862f-7ded5dc2a476" elementFormDefault="qualified">
    <xsd:import namespace="http://schemas.microsoft.com/office/2006/documentManagement/types"/>
    <xsd:import namespace="http://schemas.microsoft.com/office/infopath/2007/PartnerControls"/>
    <xsd:element name="SharedWithUsers" ma:index="8"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Bendrinta su išsamia informacija" ma:internalName="SharedWithDetails" ma:readOnly="true">
      <xsd:simpleType>
        <xsd:restriction base="dms:Note">
          <xsd:maxLength value="255"/>
        </xsd:restriction>
      </xsd:simpleType>
    </xsd:element>
    <xsd:element name="TaxCatchAll" ma:index="16" nillable="true" ma:displayName="Taxonomy Catch All Column" ma:hidden="true" ma:list="{70af9598-8366-49ac-bf40-005dfd0e6426}" ma:internalName="TaxCatchAll" ma:showField="CatchAllData" ma:web="39ec15f8-61ab-4e4e-862f-7ded5dc2a476">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811cd5a9-b2bc-43f7-8023-612229a4820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Vaizdų žymės" ma:readOnly="false" ma:fieldId="{5cf76f15-5ced-4ddc-b409-7134ff3c332f}" ma:taxonomyMulti="true" ma:sspId="2b223321-ed9f-49d2-838e-dd0fcb2df9db" ma:termSetId="09814cd3-568e-fe90-9814-8d621ff8fb84" ma:anchorId="fba54fb3-c3e1-fe81-a776-ca4b69148c4d" ma:open="true" ma:isKeyword="false">
      <xsd:complexType>
        <xsd:sequence>
          <xsd:element ref="pc:Terms" minOccurs="0" maxOccurs="1"/>
        </xsd:sequence>
      </xsd:complex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indexed="true" ma:internalName="MediaServiceLocatio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1 6 " ? > < D a t a M a s h u p   x m l n s = " h t t p : / / s c h e m a s . m i c r o s o f t . c o m / D a t a M a s h u p " > A A A A A B U D A A B Q S w M E F A A C A A g A d 0 d L W t r h m Y y l A A A A 9 w A A A B I A H A B D b 2 5 m a W c v U G F j a 2 F n Z S 5 4 b W w g o h g A K K A U A A A A A A A A A A A A A A A A A A A A A A A A A A A A h Y 8 x D o I w G I W v Q r r T F h g E 8 l M G V 0 h M N M a 1 K R U a o R h a L H d z 8 E h e Q Y y i b o 7 v e 9 / w 3 v 1 6 g 3 z q W u 8 i B 6 N 6 n a E A U + R J L f p K 6 T p D o z 3 6 M c o Z b L g 4 8 V p 6 s 6 x N O p k q Q 4 2 1 5 5 Q Q 5 x x 2 E e 6 H m o S U B u R Q F l v R y I 6 j j 6 z + y 7 7 S x n I t J G K w f 4 1 h I Q 6 i B A f x K s E U y E K h V P p r h P P g Z / s D Y T 2 2 d h w k a 6 1 f 7 I A s E c j 7 B H s A U E s D B B Q A A g A I A H d H S 1 o 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3 R 0 t a K I p H u A 4 A A A A R A A A A E w A c A E Z v c m 1 1 b G F z L 1 N l Y 3 R p b 2 4 x L m 0 g o h g A K K A U A A A A A A A A A A A A A A A A A A A A A A A A A A A A K 0 5 N L s n M z 1 M I h t C G 1 g B Q S w E C L Q A U A A I A C A B 3 R 0 t a 2 u G Z j K U A A A D 3 A A A A E g A A A A A A A A A A A A A A A A A A A A A A Q 2 9 u Z m l n L 1 B h Y 2 t h Z 2 U u e G 1 s U E s B A i 0 A F A A C A A g A d 0 d L W g / K 6 a u k A A A A 6 Q A A A B M A A A A A A A A A A A A A A A A A 8 Q A A A F t D b 2 5 0 Z W 5 0 X 1 R 5 c G V z X S 5 4 b W x Q S w E C L Q A U A A I A C A B 3 R 0 t a 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U 3 r r 0 + E L l U + M U j y W P O k T h Q A A A A A C A A A A A A A D Z g A A w A A A A B A A A A C v u 3 C 9 H e 7 w i m 7 q I U U F 8 v Z t A A A A A A S A A A C g A A A A E A A A A L D g F Q V m 8 E e 9 0 5 m f v 2 B F u G t Q A A A A U A 1 Q 3 5 v X w f E 7 4 v T k B n g 8 L 4 h / 1 n Q f N G o A z Z e S m I 5 0 8 7 m a g j b R R P h 6 7 F + A g e n A W 0 1 D 9 p T 8 E m G 7 3 y 2 7 K 9 P v m E b B w 9 Y / t a m L U R w d f M i U J p Q 3 k + E U A A A A + l i s 0 d x G 0 c r f C L t I N W Z w N a / P 4 9 U = < / D a t a M a s h u p > 
</file>

<file path=customXml/item4.xml><?xml version="1.0" encoding="utf-8"?>
<p:properties xmlns:p="http://schemas.microsoft.com/office/2006/metadata/properties" xmlns:xsi="http://www.w3.org/2001/XMLSchema-instance" xmlns:pc="http://schemas.microsoft.com/office/infopath/2007/PartnerControls">
  <documentManagement>
    <TaxCatchAll xmlns="39ec15f8-61ab-4e4e-862f-7ded5dc2a476" xsi:nil="true"/>
    <lcf76f155ced4ddcb4097134ff3c332f xmlns="811cd5a9-b2bc-43f7-8023-612229a4820d">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95F070B2-C35B-4ECB-B0D0-300F8F5CCAD5}"/>
</file>

<file path=customXml/itemProps2.xml><?xml version="1.0" encoding="utf-8"?>
<ds:datastoreItem xmlns:ds="http://schemas.openxmlformats.org/officeDocument/2006/customXml" ds:itemID="{1CAC2A2C-45EA-43DA-8BB7-ECF77D2F0F20}">
  <ds:schemaRefs>
    <ds:schemaRef ds:uri="http://schemas.microsoft.com/sharepoint/v3/contenttype/forms"/>
  </ds:schemaRefs>
</ds:datastoreItem>
</file>

<file path=customXml/itemProps3.xml><?xml version="1.0" encoding="utf-8"?>
<ds:datastoreItem xmlns:ds="http://schemas.openxmlformats.org/officeDocument/2006/customXml" ds:itemID="{3EAF5F12-41D3-4153-B67D-4CB2B98D01AE}">
  <ds:schemaRefs>
    <ds:schemaRef ds:uri="http://schemas.microsoft.com/DataMashup"/>
  </ds:schemaRefs>
</ds:datastoreItem>
</file>

<file path=customXml/itemProps4.xml><?xml version="1.0" encoding="utf-8"?>
<ds:datastoreItem xmlns:ds="http://schemas.openxmlformats.org/officeDocument/2006/customXml" ds:itemID="{21DF27A1-A0B8-483B-9598-99A42B50DC61}">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330 kV Žiniaraštis_Projektuot.</vt:lpstr>
      <vt:lpstr>Pagalbinis</vt:lpstr>
      <vt:lpstr>Turto grupės, IMT vnt.</vt:lpstr>
      <vt:lpstr>'Turto grupės, IMT vnt.'!Print_Area</vt:lpstr>
      <vt:lpstr>'Turto grupės, IMT vnt.'!Print_Titles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Raimundas Tamošiūnas</dc:creator>
  <cp:keywords/>
  <dc:description/>
  <cp:lastModifiedBy>Tomas Kulbis</cp:lastModifiedBy>
  <cp:revision/>
  <dcterms:created xsi:type="dcterms:W3CDTF">2017-01-02T13:37:49Z</dcterms:created>
  <dcterms:modified xsi:type="dcterms:W3CDTF">2025-09-30T13:59:34Z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0x0101003E1A573F4D4AEC4F9A07B79B342CC6B5</vt:lpwstr>
  </property>
  <property fmtid="{D5CDD505-2E9C-101B-9397-08002B2CF9AE}" pid="3" name="MSIP_Label_7058e6ed-1f62-4b3b-a413-1541f2aa482f_Enabled">
    <vt:lpwstr>true</vt:lpwstr>
  </property>
  <property fmtid="{D5CDD505-2E9C-101B-9397-08002B2CF9AE}" pid="4" name="MSIP_Label_7058e6ed-1f62-4b3b-a413-1541f2aa482f_SetDate">
    <vt:lpwstr>2025-01-30T13:00:01Z</vt:lpwstr>
  </property>
  <property fmtid="{D5CDD505-2E9C-101B-9397-08002B2CF9AE}" pid="5" name="MSIP_Label_7058e6ed-1f62-4b3b-a413-1541f2aa482f_Method">
    <vt:lpwstr>Privileged</vt:lpwstr>
  </property>
  <property fmtid="{D5CDD505-2E9C-101B-9397-08002B2CF9AE}" pid="6" name="MSIP_Label_7058e6ed-1f62-4b3b-a413-1541f2aa482f_Name">
    <vt:lpwstr>VIEŠA</vt:lpwstr>
  </property>
  <property fmtid="{D5CDD505-2E9C-101B-9397-08002B2CF9AE}" pid="7" name="MSIP_Label_7058e6ed-1f62-4b3b-a413-1541f2aa482f_SiteId">
    <vt:lpwstr>86bcf768-7bcf-4cd6-b041-b219988b7a9c</vt:lpwstr>
  </property>
  <property fmtid="{D5CDD505-2E9C-101B-9397-08002B2CF9AE}" pid="8" name="MSIP_Label_7058e6ed-1f62-4b3b-a413-1541f2aa482f_ActionId">
    <vt:lpwstr>7106252f-72b1-4980-ae29-3d76864a7fef</vt:lpwstr>
  </property>
  <property fmtid="{D5CDD505-2E9C-101B-9397-08002B2CF9AE}" pid="9" name="MSIP_Label_7058e6ed-1f62-4b3b-a413-1541f2aa482f_ContentBits">
    <vt:lpwstr>0</vt:lpwstr>
  </property>
</Properties>
</file>